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Расходы по разделам" sheetId="1" r:id="rId1"/>
    <sheet name="Доходы по видам" sheetId="2" r:id="rId2"/>
    <sheet name="муниц. программы" sheetId="3" r:id="rId3"/>
  </sheets>
  <definedNames/>
  <calcPr fullCalcOnLoad="1"/>
</workbook>
</file>

<file path=xl/sharedStrings.xml><?xml version="1.0" encoding="utf-8"?>
<sst xmlns="http://schemas.openxmlformats.org/spreadsheetml/2006/main" count="317" uniqueCount="217">
  <si>
    <t>0800</t>
  </si>
  <si>
    <t>СОЦИАЛЬНАЯ ПОЛИТИКА</t>
  </si>
  <si>
    <t>0700</t>
  </si>
  <si>
    <t>0309</t>
  </si>
  <si>
    <t>Культура</t>
  </si>
  <si>
    <t>0707</t>
  </si>
  <si>
    <t>1003</t>
  </si>
  <si>
    <t>0801</t>
  </si>
  <si>
    <t>0111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</si>
  <si>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</si>
  <si>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</si>
  <si>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Жилищное хозяйство</t>
  </si>
  <si>
    <t>НАЦИОНАЛЬНАЯ БЕЗОПАСНОСТЬ И ПРАВООХРАНИТЕЛЬНАЯ ДЕЯТЕЛЬНОСТЬ</t>
  </si>
  <si>
    <t>0502</t>
  </si>
  <si>
    <t>Молодежная политика и оздоровление детей</t>
  </si>
  <si>
    <t>0409</t>
  </si>
  <si>
    <t>0503</t>
  </si>
  <si>
    <t>9600</t>
  </si>
  <si>
    <t>0400</t>
  </si>
  <si>
    <t>Коммунальное хозяйство</t>
  </si>
  <si>
    <t>ЖИЛИЩНО-КОММУНАЛЬНОЕ ХОЗЯЙСТВО</t>
  </si>
  <si>
    <t>0300</t>
  </si>
  <si>
    <t>1000</t>
  </si>
  <si>
    <t>Благоустройство</t>
  </si>
  <si>
    <t>0501</t>
  </si>
  <si>
    <t>0412</t>
  </si>
  <si>
    <t>Другие вопросы в области национальной экономики</t>
  </si>
  <si>
    <t>1001</t>
  </si>
  <si>
    <t>ОБРАЗОВАНИЕ</t>
  </si>
  <si>
    <t>Резервные фонды</t>
  </si>
  <si>
    <t>0113</t>
  </si>
  <si>
    <t>0102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</si>
  <si>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</si>
  <si>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</si>
  <si>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</si>
  <si>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0500</t>
  </si>
  <si>
    <t>Социальное обеспечение населения</t>
  </si>
  <si>
    <t>Пенсионное обеспечение</t>
  </si>
  <si>
    <t>0103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</si>
  <si>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</si>
  <si>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</si>
  <si>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</si>
  <si>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</si>
  <si>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Защита населения и территории от чрезвычайных ситуаций природного и техногенного характера, гражданская оборона</t>
  </si>
  <si>
    <t>% исполнения</t>
  </si>
  <si>
    <t>Наименование показателя</t>
  </si>
  <si>
    <t>код расхода по бюджетной классификации</t>
  </si>
  <si>
    <t>сумма (руб.)</t>
  </si>
  <si>
    <t>Ц.ст.</t>
  </si>
  <si>
    <t>% исполнение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</si>
  <si>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</si>
  <si>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</si>
  <si>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Муниципальная программа "Развитие молодежной политики, спорта, физической культуры в Пестяковском городском поселении"</t>
  </si>
  <si>
    <t>0200000000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</si>
  <si>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</si>
  <si>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</si>
  <si>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</si>
  <si>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</si>
  <si>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</si>
  <si>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</si>
  <si>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</si>
  <si>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</si>
  <si>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>первоначальные значения 2018</t>
  </si>
  <si>
    <t>исполнение 2018</t>
  </si>
  <si>
    <t>исполнене 2018</t>
  </si>
  <si>
    <t>Сведения о фактически произведенных расходах на реализацию муниципальных программ в сравнении с первоначально утвержденным решением за 2018 год.</t>
  </si>
  <si>
    <t>Судебная система</t>
  </si>
  <si>
    <t>0105</t>
  </si>
  <si>
    <t xml:space="preserve">  Муниципальная программа "Забота и внимание на территории Пестяковского городского поселения"</t>
  </si>
  <si>
    <t>0700000000</t>
  </si>
  <si>
    <t>Всего</t>
  </si>
  <si>
    <t>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за 2018 год.</t>
  </si>
  <si>
    <t>Сумма (руб.)</t>
  </si>
  <si>
    <t>Данные</t>
  </si>
  <si>
    <t>Наименование доходов</t>
  </si>
  <si>
    <t>Код классификации доходов бюджетов Российской Федерации</t>
  </si>
  <si>
    <t>2-Код строки</t>
  </si>
  <si>
    <t>плановые значения</t>
  </si>
  <si>
    <t>Исполнено</t>
  </si>
  <si>
    <t>00085000000000000000</t>
  </si>
  <si>
    <t>Доходы бюджета - Всего</t>
  </si>
  <si>
    <t>010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</si>
  <si>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</si>
  <si>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</si>
  <si>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</si>
  <si>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</si>
  <si>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</si>
  <si>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</si>
  <si>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</si>
  <si>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</si>
  <si>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</si>
  <si>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</si>
  <si>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</si>
  <si>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</si>
  <si>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</si>
  <si>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</si>
  <si>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</si>
  <si>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</si>
  <si>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</si>
  <si>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</si>
  <si>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</si>
  <si>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</si>
  <si>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</si>
  <si>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</si>
  <si>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</si>
  <si>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</si>
  <si>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</si>
  <si>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</si>
  <si>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</si>
  <si>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</si>
  <si>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</si>
  <si>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</si>
  <si>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</si>
  <si>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</si>
  <si>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</si>
  <si>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</si>
  <si>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</si>
  <si>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00010606000000000110</t>
  </si>
  <si>
    <t>Земельный налог</t>
  </si>
  <si>
    <t>00010606030000000110</t>
  </si>
  <si>
    <t>Земельный налог с организаций</t>
  </si>
  <si>
    <t>00010606033130000110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</si>
  <si>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</si>
  <si>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18210606033130000110</t>
  </si>
  <si>
    <t>00010606040000000110</t>
  </si>
  <si>
    <t>Земельный налог с физических лиц</t>
  </si>
  <si>
    <t>00010606043130000110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</si>
  <si>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</si>
  <si>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</si>
  <si>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</si>
  <si>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</si>
  <si>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</si>
  <si>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</si>
  <si>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</si>
  <si>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</si>
  <si>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</si>
  <si>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</si>
  <si>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01511105013130000120</t>
  </si>
  <si>
    <t>00011300000000000000</t>
  </si>
  <si>
    <t>ДОХОДЫ ОТ ОКАЗАНИЯ ПЛАТНЫХ УСЛУГ (РАБОТ) И КОМПЕНСАЦИИ ЗАТРАТ ГОСУДАРСТВА</t>
  </si>
  <si>
    <t>00011301000000000130</t>
  </si>
  <si>
    <t>Доходы от оказания платных услуг (работ)</t>
  </si>
  <si>
    <t>00011301990000000130</t>
  </si>
  <si>
    <t>Прочие доходы от оказания платных услуг (работ)</t>
  </si>
  <si>
    <t>00011301995130000130</t>
  </si>
  <si>
    <t>Прочие доходы от оказания платных услуг (работ) получателями средств бюджетов городских поселений</t>
  </si>
  <si>
    <t>00011301995130001130</t>
  </si>
  <si>
    <t xml:space="preserve">Прочие доходы от оказания платных услуг (работ) Администрации Пестяковского муниципального района </t>
  </si>
  <si>
    <t>01511301995130002130</t>
  </si>
  <si>
    <t>Прочие доходы от оказания платных услуг (работ) МУ "Дом культуры", МУ "Библиотека", МУ "Дом ремесел" бюджета Пестяковского городского поселения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</si>
  <si>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</si>
  <si>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</si>
  <si>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</si>
  <si>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</si>
  <si>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</si>
  <si>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</si>
  <si>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</si>
  <si>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</si>
  <si>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01511406013130000430</t>
  </si>
  <si>
    <t>00011700000000000000</t>
  </si>
  <si>
    <t>ПРОЧИЕ НЕНАЛОГОВЫЕ ДОХОДЫ</t>
  </si>
  <si>
    <t>00011705000000000180</t>
  </si>
  <si>
    <t>Прочие неналоговые доходы</t>
  </si>
  <si>
    <t>00011705050130000180</t>
  </si>
  <si>
    <t>Прочие неналоговые доходы бюджетов городских поселений</t>
  </si>
  <si>
    <t>01511705050130000180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</si>
  <si>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</si>
  <si>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</si>
  <si>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</si>
  <si>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</si>
  <si>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00020210000000000151</t>
  </si>
  <si>
    <t>Дотации бюджетам бюджетной системы Российской Федерации</t>
  </si>
  <si>
    <t>00020215001000000151</t>
  </si>
  <si>
    <t>Дотации на выравнивание бюджетной обеспеченности</t>
  </si>
  <si>
    <t>00020215001130000151</t>
  </si>
  <si>
    <t>Дотации бюджетам городских поселений на выравнивание бюджетной обеспеченности</t>
  </si>
  <si>
    <t>01520215001130000151</t>
  </si>
  <si>
    <t>00020215002000000151</t>
  </si>
  <si>
    <t>Дотации бюджетам на поддержку мер по обеспечению сбалансированности бюджетов</t>
  </si>
  <si>
    <t>00020215002130000151</t>
  </si>
  <si>
    <t>Дотации бюджетам городских поселений на поддержку мер по обеспечению сбалансированности бюджетов</t>
  </si>
  <si>
    <t>01520215002130000151</t>
  </si>
  <si>
    <t>00020220000000000151</t>
  </si>
  <si>
    <t>Субсидии бюджетам бюджетной системы Российской Федерации (межбюджетные субсидии)</t>
  </si>
  <si>
    <t>00020220216000000151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</si>
  <si>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</si>
  <si>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</si>
  <si>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</si>
  <si>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01520220216130000151</t>
  </si>
  <si>
    <t>00020225519000000151</t>
  </si>
  <si>
    <t>Субсидия бюджетам на поддержку отрасли культуры</t>
  </si>
  <si>
    <t>00020225519130000151</t>
  </si>
  <si>
    <t>Субсидия бюджетам городских поселений на поддержку отрасли культуры</t>
  </si>
  <si>
    <t>01520225519130000151</t>
  </si>
  <si>
    <t>00020225555000000151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</si>
  <si>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</si>
  <si>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</si>
  <si>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</si>
  <si>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01520225555130000151</t>
  </si>
  <si>
    <t>00020225558000000151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</si>
  <si>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</si>
  <si>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00020225558130000151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</si>
  <si>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</si>
  <si>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01520225558130000151</t>
  </si>
  <si>
    <t>00020229999000000151</t>
  </si>
  <si>
    <t>Прочие субсидии</t>
  </si>
  <si>
    <t>00020229999130000151</t>
  </si>
  <si>
    <t>Прочие субсидии бюджетам городских поселений</t>
  </si>
  <si>
    <t>01520229999130000151</t>
  </si>
  <si>
    <t>00020230000000000151</t>
  </si>
  <si>
    <t>Субвенции бюджетам бюджетной системы Российской Федерации</t>
  </si>
  <si>
    <t>00020235120000000151</t>
  </si>
  <si>
    <t xml:space="preserve"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</si>
  <si>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00020235120130000151</t>
  </si>
  <si>
    <t>01520235120130000151</t>
  </si>
  <si>
    <t xml:space="preserve"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</si>
  <si>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Сведений о фактических поступлениях доходов повидам доходов в  сравнении с первоначально утвержденными решением о бюджете значениями за 2018 год.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</si>
</sst>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0.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8"/>
      <color theme="3"/>
      <name val="Calibri Light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>
      <alignment horizontal="center" vertical="center" wrapText="1"/>
      <protection/>
    </xf>
    <xf numFmtId="49" fontId="47" fillId="0" borderId="10">
      <alignment horizontal="center" vertical="top" shrinkToFit="1"/>
      <protection/>
    </xf>
    <xf numFmtId="0" fontId="48" fillId="0" borderId="10">
      <alignment horizontal="left"/>
      <protection/>
    </xf>
    <xf numFmtId="4" fontId="48" fillId="44" borderId="10">
      <alignment horizontal="right" vertical="top" shrinkToFit="1"/>
      <protection/>
    </xf>
    <xf numFmtId="0" fontId="48" fillId="0" borderId="10">
      <alignment vertical="top" wrapText="1"/>
      <protection/>
    </xf>
    <xf numFmtId="4" fontId="48" fillId="45" borderId="10">
      <alignment horizontal="right" vertical="top" shrinkToFit="1"/>
      <protection/>
    </xf>
    <xf numFmtId="4" fontId="48" fillId="45" borderId="10">
      <alignment horizontal="right" vertical="top" shrinkToFi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9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50" fillId="46" borderId="10" xfId="0" applyNumberFormat="1" applyFont="1" applyFill="1" applyBorder="1" applyAlignment="1">
      <alignment horizontal="center" vertical="center" wrapText="1"/>
    </xf>
    <xf numFmtId="49" fontId="51" fillId="46" borderId="10" xfId="0" applyNumberFormat="1" applyFont="1" applyFill="1" applyBorder="1" applyAlignment="1">
      <alignment horizontal="left" wrapText="1"/>
    </xf>
    <xf numFmtId="0" fontId="51" fillId="0" borderId="0" xfId="0" applyFont="1" applyAlignment="1">
      <alignment/>
    </xf>
    <xf numFmtId="49" fontId="51" fillId="46" borderId="10" xfId="0" applyNumberFormat="1" applyFont="1" applyFill="1" applyBorder="1" applyAlignment="1">
      <alignment horizontal="center" vertical="center" wrapText="1"/>
    </xf>
    <xf numFmtId="4" fontId="52" fillId="46" borderId="10" xfId="0" applyNumberFormat="1" applyFont="1" applyFill="1" applyBorder="1" applyAlignment="1">
      <alignment horizontal="center" vertical="center"/>
    </xf>
    <xf numFmtId="172" fontId="52" fillId="46" borderId="10" xfId="103" applyNumberFormat="1" applyFont="1" applyFill="1" applyBorder="1" applyAlignment="1">
      <alignment horizontal="center" vertical="center"/>
    </xf>
    <xf numFmtId="0" fontId="48" fillId="0" borderId="10" xfId="78" applyNumberFormat="1" applyProtection="1">
      <alignment vertical="top" wrapText="1"/>
      <protection/>
    </xf>
    <xf numFmtId="49" fontId="47" fillId="0" borderId="10" xfId="75" applyProtection="1">
      <alignment horizontal="center" vertical="top" shrinkToFit="1"/>
      <protection/>
    </xf>
    <xf numFmtId="49" fontId="51" fillId="46" borderId="11" xfId="0" applyNumberFormat="1" applyFont="1" applyFill="1" applyBorder="1" applyAlignment="1">
      <alignment horizontal="left" wrapText="1"/>
    </xf>
    <xf numFmtId="4" fontId="52" fillId="46" borderId="11" xfId="0" applyNumberFormat="1" applyFont="1" applyFill="1" applyBorder="1" applyAlignment="1">
      <alignment horizontal="center" vertical="center"/>
    </xf>
    <xf numFmtId="172" fontId="52" fillId="46" borderId="11" xfId="103" applyNumberFormat="1" applyFont="1" applyFill="1" applyBorder="1" applyAlignment="1">
      <alignment horizontal="center" vertical="center"/>
    </xf>
    <xf numFmtId="49" fontId="51" fillId="46" borderId="0" xfId="0" applyNumberFormat="1" applyFont="1" applyFill="1" applyBorder="1" applyAlignment="1">
      <alignment horizontal="left" wrapText="1"/>
    </xf>
    <xf numFmtId="49" fontId="51" fillId="46" borderId="0" xfId="0" applyNumberFormat="1" applyFont="1" applyFill="1" applyBorder="1" applyAlignment="1">
      <alignment horizontal="center" vertical="center" wrapText="1"/>
    </xf>
    <xf numFmtId="4" fontId="52" fillId="46" borderId="0" xfId="0" applyNumberFormat="1" applyFont="1" applyFill="1" applyBorder="1" applyAlignment="1">
      <alignment horizontal="center" vertical="center"/>
    </xf>
    <xf numFmtId="172" fontId="52" fillId="46" borderId="0" xfId="103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1" fillId="46" borderId="12" xfId="0" applyNumberFormat="1" applyFont="1" applyFill="1" applyBorder="1" applyAlignment="1">
      <alignment horizontal="left" wrapText="1"/>
    </xf>
    <xf numFmtId="172" fontId="52" fillId="46" borderId="12" xfId="103" applyNumberFormat="1" applyFont="1" applyFill="1" applyBorder="1" applyAlignment="1">
      <alignment horizontal="center" vertical="center"/>
    </xf>
    <xf numFmtId="0" fontId="53" fillId="47" borderId="0" xfId="0" applyFont="1" applyFill="1" applyBorder="1" applyAlignment="1">
      <alignment horizontal="center" vertical="center"/>
    </xf>
    <xf numFmtId="4" fontId="52" fillId="46" borderId="13" xfId="0" applyNumberFormat="1" applyFont="1" applyFill="1" applyBorder="1" applyAlignment="1">
      <alignment horizontal="center" vertical="center"/>
    </xf>
    <xf numFmtId="4" fontId="54" fillId="47" borderId="12" xfId="0" applyNumberFormat="1" applyFont="1" applyFill="1" applyBorder="1" applyAlignment="1">
      <alignment horizontal="center" vertical="center"/>
    </xf>
    <xf numFmtId="49" fontId="51" fillId="46" borderId="14" xfId="0" applyNumberFormat="1" applyFont="1" applyFill="1" applyBorder="1" applyAlignment="1">
      <alignment horizontal="center" vertical="center" wrapText="1"/>
    </xf>
    <xf numFmtId="49" fontId="51" fillId="46" borderId="15" xfId="0" applyNumberFormat="1" applyFont="1" applyFill="1" applyBorder="1" applyAlignment="1">
      <alignment horizontal="center" vertical="center" wrapText="1"/>
    </xf>
    <xf numFmtId="49" fontId="51" fillId="46" borderId="16" xfId="0" applyNumberFormat="1" applyFont="1" applyFill="1" applyBorder="1" applyAlignment="1">
      <alignment horizontal="center" vertical="center" wrapText="1"/>
    </xf>
    <xf numFmtId="4" fontId="52" fillId="46" borderId="17" xfId="0" applyNumberFormat="1" applyFont="1" applyFill="1" applyBorder="1" applyAlignment="1">
      <alignment horizontal="center" vertical="center"/>
    </xf>
    <xf numFmtId="4" fontId="52" fillId="46" borderId="18" xfId="0" applyNumberFormat="1" applyFont="1" applyFill="1" applyBorder="1" applyAlignment="1">
      <alignment horizontal="center" vertical="center"/>
    </xf>
    <xf numFmtId="4" fontId="48" fillId="46" borderId="10" xfId="80" applyNumberFormat="1" applyFill="1" applyProtection="1">
      <alignment horizontal="right" vertical="top" shrinkToFit="1"/>
      <protection/>
    </xf>
    <xf numFmtId="4" fontId="48" fillId="46" borderId="0" xfId="78" applyNumberFormat="1" applyFill="1" applyBorder="1" applyAlignment="1" applyProtection="1">
      <alignment horizontal="right" vertical="top" shrinkToFit="1"/>
      <protection/>
    </xf>
    <xf numFmtId="4" fontId="48" fillId="46" borderId="11" xfId="80" applyNumberFormat="1" applyFill="1" applyBorder="1" applyProtection="1">
      <alignment horizontal="right" vertical="top" shrinkToFit="1"/>
      <protection/>
    </xf>
    <xf numFmtId="4" fontId="48" fillId="46" borderId="12" xfId="77" applyFill="1" applyBorder="1" applyProtection="1">
      <alignment horizontal="right" vertical="top" shrinkToFit="1"/>
      <protection/>
    </xf>
    <xf numFmtId="4" fontId="48" fillId="46" borderId="12" xfId="78" applyNumberFormat="1" applyFill="1" applyBorder="1" applyAlignment="1" applyProtection="1">
      <alignment horizontal="right" vertical="top" shrinkToFit="1"/>
      <protection/>
    </xf>
    <xf numFmtId="9" fontId="48" fillId="46" borderId="12" xfId="103" applyFont="1" applyFill="1" applyBorder="1" applyAlignment="1" applyProtection="1">
      <alignment horizontal="right" vertical="top" shrinkToFit="1"/>
      <protection/>
    </xf>
    <xf numFmtId="172" fontId="48" fillId="46" borderId="10" xfId="103" applyNumberFormat="1" applyFont="1" applyFill="1" applyBorder="1" applyAlignment="1" applyProtection="1">
      <alignment horizontal="right" vertical="top" shrinkToFit="1"/>
      <protection/>
    </xf>
    <xf numFmtId="0" fontId="55" fillId="0" borderId="0" xfId="0" applyFont="1" applyAlignment="1">
      <alignment horizontal="center" wrapText="1"/>
    </xf>
    <xf numFmtId="0" fontId="50" fillId="4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7" fillId="0" borderId="10" xfId="74" applyNumberFormat="1" applyProtection="1">
      <alignment horizontal="center" vertical="center" wrapText="1"/>
      <protection/>
    </xf>
    <xf numFmtId="0" fontId="47" fillId="0" borderId="10" xfId="74" applyProtection="1">
      <alignment horizontal="center" vertical="center" wrapText="1"/>
      <protection locked="0"/>
    </xf>
    <xf numFmtId="0" fontId="48" fillId="0" borderId="10" xfId="76" applyNumberFormat="1" applyProtection="1">
      <alignment horizontal="left"/>
      <protection/>
    </xf>
    <xf numFmtId="0" fontId="48" fillId="0" borderId="14" xfId="76" applyBorder="1" applyProtection="1">
      <alignment horizontal="left"/>
      <protection locked="0"/>
    </xf>
    <xf numFmtId="0" fontId="0" fillId="0" borderId="12" xfId="0" applyBorder="1" applyAlignment="1">
      <alignment/>
    </xf>
    <xf numFmtId="0" fontId="56" fillId="46" borderId="17" xfId="0" applyFont="1" applyFill="1" applyBorder="1" applyAlignment="1">
      <alignment horizontal="center" vertical="center" wrapText="1"/>
    </xf>
    <xf numFmtId="0" fontId="56" fillId="46" borderId="10" xfId="0" applyFont="1" applyFill="1" applyBorder="1" applyAlignment="1">
      <alignment horizontal="center" vertical="center" wrapText="1"/>
    </xf>
    <xf numFmtId="49" fontId="56" fillId="46" borderId="19" xfId="0" applyNumberFormat="1" applyFont="1" applyFill="1" applyBorder="1" applyAlignment="1">
      <alignment horizontal="center" vertical="center" wrapText="1"/>
    </xf>
    <xf numFmtId="49" fontId="56" fillId="46" borderId="10" xfId="0" applyNumberFormat="1" applyFont="1" applyFill="1" applyBorder="1" applyAlignment="1">
      <alignment horizontal="center" vertical="center" wrapText="1"/>
    </xf>
    <xf numFmtId="49" fontId="57" fillId="46" borderId="10" xfId="0" applyNumberFormat="1" applyFont="1" applyFill="1" applyBorder="1" applyAlignment="1">
      <alignment horizontal="center" wrapText="1"/>
    </xf>
    <xf numFmtId="49" fontId="57" fillId="46" borderId="10" xfId="0" applyNumberFormat="1" applyFont="1" applyFill="1" applyBorder="1" applyAlignment="1">
      <alignment horizontal="left" wrapText="1"/>
    </xf>
    <xf numFmtId="4" fontId="58" fillId="46" borderId="10" xfId="0" applyNumberFormat="1" applyFont="1" applyFill="1" applyBorder="1" applyAlignment="1">
      <alignment horizontal="center"/>
    </xf>
    <xf numFmtId="172" fontId="58" fillId="46" borderId="10" xfId="103" applyNumberFormat="1" applyFont="1" applyFill="1" applyBorder="1" applyAlignment="1">
      <alignment horizontal="center"/>
    </xf>
    <xf numFmtId="49" fontId="57" fillId="46" borderId="10" xfId="0" applyNumberFormat="1" applyFont="1" applyFill="1" applyBorder="1" applyAlignment="1">
      <alignment horizontal="left" vertical="top" wrapText="1"/>
    </xf>
    <xf numFmtId="4" fontId="57" fillId="46" borderId="12" xfId="0" applyNumberFormat="1" applyFont="1" applyFill="1" applyBorder="1" applyAlignment="1">
      <alignment horizontal="center"/>
    </xf>
    <xf numFmtId="4" fontId="29" fillId="46" borderId="12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xl31" xfId="75"/>
    <cellStyle name="xl35" xfId="76"/>
    <cellStyle name="xl36" xfId="77"/>
    <cellStyle name="xl40" xfId="78"/>
    <cellStyle name="xl41" xfId="79"/>
    <cellStyle name="xl6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0.8515625" style="0" customWidth="1"/>
    <col min="2" max="2" width="8.7109375" style="0" customWidth="1"/>
    <col min="3" max="4" width="15.8515625" style="0" customWidth="1"/>
    <col min="5" max="5" width="12.7109375" style="0" customWidth="1"/>
    <col min="6" max="6" width="5.8515625" style="0" customWidth="1"/>
  </cols>
  <sheetData>
    <row r="1" spans="1:6" ht="54.75" customHeight="1">
      <c r="A1" s="34" t="s">
        <v>71</v>
      </c>
      <c r="B1" s="34"/>
      <c r="C1" s="34"/>
      <c r="D1" s="34"/>
      <c r="E1" s="34"/>
      <c r="F1" s="34"/>
    </row>
    <row r="2" spans="1:6" ht="15">
      <c r="A2" s="3"/>
      <c r="B2" s="3"/>
      <c r="C2" s="3"/>
      <c r="D2" s="3"/>
      <c r="E2" s="3"/>
      <c r="F2" s="3"/>
    </row>
    <row r="3" spans="1:5" ht="15">
      <c r="A3" s="35"/>
      <c r="B3" s="35"/>
      <c r="C3" s="35" t="s">
        <v>47</v>
      </c>
      <c r="D3" s="35"/>
      <c r="E3" s="35"/>
    </row>
    <row r="4" spans="1:5" ht="108.75" customHeight="1">
      <c r="A4" s="1" t="s">
        <v>45</v>
      </c>
      <c r="B4" s="1" t="s">
        <v>46</v>
      </c>
      <c r="C4" s="1" t="s">
        <v>62</v>
      </c>
      <c r="D4" s="1" t="s">
        <v>63</v>
      </c>
      <c r="E4" s="1" t="s">
        <v>44</v>
      </c>
    </row>
    <row r="5" spans="1:5" ht="15">
      <c r="A5" s="2" t="s">
        <v>42</v>
      </c>
      <c r="B5" s="4" t="s">
        <v>17</v>
      </c>
      <c r="C5" s="5">
        <f>C6+C12+C14+C17+C21+C23+C25</f>
        <v>22163483.17</v>
      </c>
      <c r="D5" s="5">
        <f>D6+D12+D14+D17+D21+D23+D25</f>
        <v>25335067.36</v>
      </c>
      <c r="E5" s="6">
        <f>D5/C5</f>
        <v>1.1430995374541573</v>
      </c>
    </row>
    <row r="6" spans="1:5" ht="15">
      <c r="A6" s="2" t="s">
        <v>41</v>
      </c>
      <c r="B6" s="4" t="s">
        <v>9</v>
      </c>
      <c r="C6" s="10">
        <f>C7+C8+C9+C10+C11</f>
        <v>1008442.6</v>
      </c>
      <c r="D6" s="5">
        <f>D7+D8+D9+D10+D11</f>
        <v>965406.17</v>
      </c>
      <c r="E6" s="6">
        <f aca="true" t="shared" si="0" ref="E6:E26">D6/C6</f>
        <v>0.9573238675161085</v>
      </c>
    </row>
    <row r="7" spans="1:5" ht="45">
      <c r="A7" s="2" t="s">
        <v>40</v>
      </c>
      <c r="B7" s="22" t="s">
        <v>31</v>
      </c>
      <c r="C7" s="21">
        <v>625742</v>
      </c>
      <c r="D7" s="25">
        <v>628130.02</v>
      </c>
      <c r="E7" s="6">
        <f t="shared" si="0"/>
        <v>1.003816301287112</v>
      </c>
    </row>
    <row r="8" spans="1:5" ht="60">
      <c r="A8" s="2" t="s">
        <v>10</v>
      </c>
      <c r="B8" s="22" t="s">
        <v>38</v>
      </c>
      <c r="C8" s="21">
        <v>126865</v>
      </c>
      <c r="D8" s="25">
        <v>143002.79</v>
      </c>
      <c r="E8" s="6">
        <f t="shared" si="0"/>
        <v>1.1272044299058055</v>
      </c>
    </row>
    <row r="9" spans="1:5" ht="15">
      <c r="A9" s="2" t="s">
        <v>66</v>
      </c>
      <c r="B9" s="22" t="s">
        <v>67</v>
      </c>
      <c r="C9" s="21">
        <v>3835.6</v>
      </c>
      <c r="D9" s="25">
        <v>3835.6</v>
      </c>
      <c r="E9" s="6">
        <f t="shared" si="0"/>
        <v>1</v>
      </c>
    </row>
    <row r="10" spans="1:5" ht="15">
      <c r="A10" s="2" t="s">
        <v>29</v>
      </c>
      <c r="B10" s="22" t="s">
        <v>8</v>
      </c>
      <c r="C10" s="21">
        <v>92000</v>
      </c>
      <c r="D10" s="25"/>
      <c r="E10" s="6">
        <f t="shared" si="0"/>
        <v>0</v>
      </c>
    </row>
    <row r="11" spans="1:5" ht="15">
      <c r="A11" s="2" t="s">
        <v>32</v>
      </c>
      <c r="B11" s="22" t="s">
        <v>30</v>
      </c>
      <c r="C11" s="21">
        <v>160000</v>
      </c>
      <c r="D11" s="25">
        <v>190437.76</v>
      </c>
      <c r="E11" s="6">
        <f t="shared" si="0"/>
        <v>1.190236</v>
      </c>
    </row>
    <row r="12" spans="1:5" ht="30">
      <c r="A12" s="2" t="s">
        <v>12</v>
      </c>
      <c r="B12" s="22" t="s">
        <v>21</v>
      </c>
      <c r="C12" s="21">
        <v>93700</v>
      </c>
      <c r="D12" s="25">
        <f>D13</f>
        <v>85421.32</v>
      </c>
      <c r="E12" s="6">
        <f t="shared" si="0"/>
        <v>0.9116469583778015</v>
      </c>
    </row>
    <row r="13" spans="1:5" ht="45">
      <c r="A13" s="2" t="s">
        <v>43</v>
      </c>
      <c r="B13" s="22" t="s">
        <v>3</v>
      </c>
      <c r="C13" s="21">
        <v>93700</v>
      </c>
      <c r="D13" s="25">
        <v>85421.32</v>
      </c>
      <c r="E13" s="6">
        <f t="shared" si="0"/>
        <v>0.9116469583778015</v>
      </c>
    </row>
    <row r="14" spans="1:5" ht="15">
      <c r="A14" s="2" t="s">
        <v>33</v>
      </c>
      <c r="B14" s="22" t="s">
        <v>18</v>
      </c>
      <c r="C14" s="21">
        <v>3882074.8</v>
      </c>
      <c r="D14" s="25">
        <f>D15+D16</f>
        <v>6843694.33</v>
      </c>
      <c r="E14" s="6">
        <f t="shared" si="0"/>
        <v>1.7628960498133628</v>
      </c>
    </row>
    <row r="15" spans="1:5" ht="15">
      <c r="A15" s="2" t="s">
        <v>34</v>
      </c>
      <c r="B15" s="22" t="s">
        <v>15</v>
      </c>
      <c r="C15" s="21">
        <v>3585207.2</v>
      </c>
      <c r="D15" s="25">
        <v>6763694.33</v>
      </c>
      <c r="E15" s="6">
        <f t="shared" si="0"/>
        <v>1.8865560489781454</v>
      </c>
    </row>
    <row r="16" spans="1:5" ht="15">
      <c r="A16" s="2" t="s">
        <v>26</v>
      </c>
      <c r="B16" s="22" t="s">
        <v>25</v>
      </c>
      <c r="C16" s="21">
        <v>296867.6</v>
      </c>
      <c r="D16" s="25">
        <v>80000</v>
      </c>
      <c r="E16" s="6">
        <f t="shared" si="0"/>
        <v>0.26948040136410983</v>
      </c>
    </row>
    <row r="17" spans="1:5" ht="15">
      <c r="A17" s="2" t="s">
        <v>20</v>
      </c>
      <c r="B17" s="22" t="s">
        <v>35</v>
      </c>
      <c r="C17" s="21">
        <v>5406042.55</v>
      </c>
      <c r="D17" s="25">
        <f>D18+D19+D20</f>
        <v>3843315.61</v>
      </c>
      <c r="E17" s="6">
        <f t="shared" si="0"/>
        <v>0.7109295893351782</v>
      </c>
    </row>
    <row r="18" spans="1:5" ht="15">
      <c r="A18" s="2" t="s">
        <v>11</v>
      </c>
      <c r="B18" s="22" t="s">
        <v>24</v>
      </c>
      <c r="C18" s="21">
        <v>455242.45</v>
      </c>
      <c r="D18" s="25">
        <v>456428.71</v>
      </c>
      <c r="E18" s="6">
        <f t="shared" si="0"/>
        <v>1.0026057763286353</v>
      </c>
    </row>
    <row r="19" spans="1:5" ht="15">
      <c r="A19" s="2" t="s">
        <v>19</v>
      </c>
      <c r="B19" s="22" t="s">
        <v>13</v>
      </c>
      <c r="C19" s="21">
        <v>846422.95</v>
      </c>
      <c r="D19" s="25">
        <v>847971.48</v>
      </c>
      <c r="E19" s="6">
        <f t="shared" si="0"/>
        <v>1.0018294990701753</v>
      </c>
    </row>
    <row r="20" spans="1:5" ht="15">
      <c r="A20" s="2" t="s">
        <v>23</v>
      </c>
      <c r="B20" s="22" t="s">
        <v>16</v>
      </c>
      <c r="C20" s="21">
        <v>4104377.15</v>
      </c>
      <c r="D20" s="25">
        <v>2538915.42</v>
      </c>
      <c r="E20" s="6">
        <f t="shared" si="0"/>
        <v>0.6185872611633656</v>
      </c>
    </row>
    <row r="21" spans="1:5" ht="15">
      <c r="A21" s="2" t="s">
        <v>28</v>
      </c>
      <c r="B21" s="22" t="s">
        <v>2</v>
      </c>
      <c r="C21" s="21">
        <v>83400</v>
      </c>
      <c r="D21" s="25">
        <f>D22</f>
        <v>56941.04</v>
      </c>
      <c r="E21" s="6">
        <f t="shared" si="0"/>
        <v>0.6827462829736212</v>
      </c>
    </row>
    <row r="22" spans="1:5" ht="15">
      <c r="A22" s="2" t="s">
        <v>14</v>
      </c>
      <c r="B22" s="22" t="s">
        <v>5</v>
      </c>
      <c r="C22" s="21">
        <v>83400</v>
      </c>
      <c r="D22" s="25">
        <v>56941.04</v>
      </c>
      <c r="E22" s="6">
        <f t="shared" si="0"/>
        <v>0.6827462829736212</v>
      </c>
    </row>
    <row r="23" spans="1:5" ht="15">
      <c r="A23" s="2" t="s">
        <v>39</v>
      </c>
      <c r="B23" s="22" t="s">
        <v>0</v>
      </c>
      <c r="C23" s="21">
        <v>11538973.22</v>
      </c>
      <c r="D23" s="25">
        <f>D24</f>
        <v>13410501.05</v>
      </c>
      <c r="E23" s="6">
        <f t="shared" si="0"/>
        <v>1.162191886081871</v>
      </c>
    </row>
    <row r="24" spans="1:5" ht="15">
      <c r="A24" s="2" t="s">
        <v>4</v>
      </c>
      <c r="B24" s="22" t="s">
        <v>7</v>
      </c>
      <c r="C24" s="21">
        <v>11538973.22</v>
      </c>
      <c r="D24" s="25">
        <v>13410501.05</v>
      </c>
      <c r="E24" s="6">
        <f t="shared" si="0"/>
        <v>1.162191886081871</v>
      </c>
    </row>
    <row r="25" spans="1:5" ht="15">
      <c r="A25" s="2" t="s">
        <v>1</v>
      </c>
      <c r="B25" s="22" t="s">
        <v>22</v>
      </c>
      <c r="C25" s="21">
        <v>150850</v>
      </c>
      <c r="D25" s="25">
        <f>D26+D27</f>
        <v>129787.84</v>
      </c>
      <c r="E25" s="6">
        <f t="shared" si="0"/>
        <v>0.8603767981438515</v>
      </c>
    </row>
    <row r="26" spans="1:5" ht="17.25" customHeight="1">
      <c r="A26" s="9" t="s">
        <v>37</v>
      </c>
      <c r="B26" s="23" t="s">
        <v>27</v>
      </c>
      <c r="C26" s="21">
        <v>36000</v>
      </c>
      <c r="D26" s="26">
        <v>36000</v>
      </c>
      <c r="E26" s="11">
        <f t="shared" si="0"/>
        <v>1</v>
      </c>
    </row>
    <row r="27" spans="1:5" ht="15">
      <c r="A27" s="17" t="s">
        <v>36</v>
      </c>
      <c r="B27" s="24" t="s">
        <v>6</v>
      </c>
      <c r="C27" s="21">
        <v>114850</v>
      </c>
      <c r="D27" s="20">
        <v>93787.84</v>
      </c>
      <c r="E27" s="18">
        <f>D27/C27</f>
        <v>0.8166115803221593</v>
      </c>
    </row>
    <row r="28" spans="1:5" s="16" customFormat="1" ht="15">
      <c r="A28" s="12"/>
      <c r="B28" s="13"/>
      <c r="C28" s="19"/>
      <c r="D28" s="14"/>
      <c r="E28" s="15"/>
    </row>
    <row r="29" spans="1:5" s="16" customFormat="1" ht="15">
      <c r="A29" s="12"/>
      <c r="B29" s="13"/>
      <c r="C29" s="14"/>
      <c r="D29" s="14"/>
      <c r="E29" s="15"/>
    </row>
  </sheetData>
  <sheetProtection/>
  <mergeCells count="3">
    <mergeCell ref="A1:F1"/>
    <mergeCell ref="A3:B3"/>
    <mergeCell ref="C3:E3"/>
  </mergeCells>
  <printOptions/>
  <pageMargins left="0.7" right="0.7" top="0.75" bottom="0.75" header="0.3" footer="0.3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1.28125" style="0" customWidth="1"/>
    <col min="2" max="2" width="31.00390625" style="0" customWidth="1"/>
    <col min="4" max="4" width="14.421875" style="0" customWidth="1"/>
    <col min="5" max="5" width="13.57421875" style="0" customWidth="1"/>
  </cols>
  <sheetData>
    <row r="1" spans="1:6" ht="44.25" customHeight="1">
      <c r="A1" s="53" t="s">
        <v>216</v>
      </c>
      <c r="B1" s="53"/>
      <c r="C1" s="53"/>
      <c r="D1" s="53"/>
      <c r="E1" s="53"/>
      <c r="F1" s="53"/>
    </row>
    <row r="2" spans="1:6" ht="15">
      <c r="A2" s="41"/>
      <c r="B2" s="42"/>
      <c r="C2" s="43"/>
      <c r="D2" s="43" t="s">
        <v>72</v>
      </c>
      <c r="E2" s="43" t="s">
        <v>73</v>
      </c>
      <c r="F2" s="43" t="s">
        <v>73</v>
      </c>
    </row>
    <row r="3" spans="1:6" ht="38.25">
      <c r="A3" s="44" t="s">
        <v>74</v>
      </c>
      <c r="B3" s="45" t="s">
        <v>75</v>
      </c>
      <c r="C3" s="45" t="s">
        <v>76</v>
      </c>
      <c r="D3" s="45" t="s">
        <v>77</v>
      </c>
      <c r="E3" s="45" t="s">
        <v>78</v>
      </c>
      <c r="F3" s="45" t="s">
        <v>44</v>
      </c>
    </row>
    <row r="4" spans="1:6" ht="15">
      <c r="A4" s="46" t="s">
        <v>79</v>
      </c>
      <c r="B4" s="47" t="s">
        <v>80</v>
      </c>
      <c r="C4" s="47" t="s">
        <v>81</v>
      </c>
      <c r="D4" s="48">
        <f>D5+D53</f>
        <v>22163483.17</v>
      </c>
      <c r="E4" s="48">
        <f>E5+E53</f>
        <v>28348073.54</v>
      </c>
      <c r="F4" s="49">
        <f>E4/D4</f>
        <v>1.279044152156161</v>
      </c>
    </row>
    <row r="5" spans="1:6" ht="26.25">
      <c r="A5" s="46" t="s">
        <v>82</v>
      </c>
      <c r="B5" s="47" t="s">
        <v>83</v>
      </c>
      <c r="C5" s="47" t="s">
        <v>81</v>
      </c>
      <c r="D5" s="48">
        <f>D6+D12+D22+D33+D38+D44+D49</f>
        <v>12775482.57</v>
      </c>
      <c r="E5" s="48">
        <f>E6+E12+E22+E33+E38+E44+E49</f>
        <v>14382097.94</v>
      </c>
      <c r="F5" s="49">
        <f aca="true" t="shared" si="0" ref="F5:F81">E5/D5</f>
        <v>1.1257577051353607</v>
      </c>
    </row>
    <row r="6" spans="1:6" ht="15">
      <c r="A6" s="46" t="s">
        <v>84</v>
      </c>
      <c r="B6" s="47" t="s">
        <v>85</v>
      </c>
      <c r="C6" s="47" t="s">
        <v>81</v>
      </c>
      <c r="D6" s="48">
        <f>D7</f>
        <v>10293216.5</v>
      </c>
      <c r="E6" s="48">
        <f>E7</f>
        <v>11575992.1</v>
      </c>
      <c r="F6" s="49">
        <f t="shared" si="0"/>
        <v>1.1246233963892627</v>
      </c>
    </row>
    <row r="7" spans="1:6" ht="15">
      <c r="A7" s="46" t="s">
        <v>86</v>
      </c>
      <c r="B7" s="47" t="s">
        <v>87</v>
      </c>
      <c r="C7" s="47" t="s">
        <v>81</v>
      </c>
      <c r="D7" s="48">
        <f>D8+D10</f>
        <v>10293216.5</v>
      </c>
      <c r="E7" s="48">
        <f>E8+E10</f>
        <v>11575992.1</v>
      </c>
      <c r="F7" s="49">
        <f t="shared" si="0"/>
        <v>1.1246233963892627</v>
      </c>
    </row>
    <row r="8" spans="1:6" ht="102.75">
      <c r="A8" s="46" t="s">
        <v>88</v>
      </c>
      <c r="B8" s="47" t="s">
        <v>89</v>
      </c>
      <c r="C8" s="47" t="s">
        <v>81</v>
      </c>
      <c r="D8" s="48">
        <f>D9</f>
        <v>10253216.5</v>
      </c>
      <c r="E8" s="48">
        <f>E9</f>
        <v>11557140.49</v>
      </c>
      <c r="F8" s="49">
        <f>E8/D8</f>
        <v>1.1271721893320013</v>
      </c>
    </row>
    <row r="9" spans="1:6" ht="102.75">
      <c r="A9" s="46" t="s">
        <v>90</v>
      </c>
      <c r="B9" s="47" t="s">
        <v>89</v>
      </c>
      <c r="C9" s="47" t="s">
        <v>81</v>
      </c>
      <c r="D9" s="51">
        <v>10253216.5</v>
      </c>
      <c r="E9" s="48">
        <v>11557140.49</v>
      </c>
      <c r="F9" s="49">
        <f t="shared" si="0"/>
        <v>1.1271721893320013</v>
      </c>
    </row>
    <row r="10" spans="1:6" ht="64.5">
      <c r="A10" s="46" t="s">
        <v>91</v>
      </c>
      <c r="B10" s="47" t="s">
        <v>92</v>
      </c>
      <c r="C10" s="47" t="s">
        <v>81</v>
      </c>
      <c r="D10" s="48">
        <f>D11</f>
        <v>40000</v>
      </c>
      <c r="E10" s="48">
        <f>E11</f>
        <v>18851.61</v>
      </c>
      <c r="F10" s="49">
        <f>E10/D10</f>
        <v>0.47129025</v>
      </c>
    </row>
    <row r="11" spans="1:6" ht="64.5">
      <c r="A11" s="46" t="s">
        <v>93</v>
      </c>
      <c r="B11" s="47" t="s">
        <v>92</v>
      </c>
      <c r="C11" s="47" t="s">
        <v>81</v>
      </c>
      <c r="D11" s="51">
        <v>40000</v>
      </c>
      <c r="E11" s="48">
        <v>18851.61</v>
      </c>
      <c r="F11" s="49">
        <f t="shared" si="0"/>
        <v>0.47129025</v>
      </c>
    </row>
    <row r="12" spans="1:6" ht="51.75">
      <c r="A12" s="46" t="s">
        <v>94</v>
      </c>
      <c r="B12" s="47" t="s">
        <v>95</v>
      </c>
      <c r="C12" s="47" t="s">
        <v>81</v>
      </c>
      <c r="D12" s="48">
        <f>D13</f>
        <v>660266.0700000001</v>
      </c>
      <c r="E12" s="48">
        <f>E13</f>
        <v>713395.02</v>
      </c>
      <c r="F12" s="49">
        <f t="shared" si="0"/>
        <v>1.0804659703322328</v>
      </c>
    </row>
    <row r="13" spans="1:6" ht="39">
      <c r="A13" s="46" t="s">
        <v>96</v>
      </c>
      <c r="B13" s="47" t="s">
        <v>97</v>
      </c>
      <c r="C13" s="47" t="s">
        <v>81</v>
      </c>
      <c r="D13" s="48">
        <f>D14+D16+D18+D20</f>
        <v>660266.0700000001</v>
      </c>
      <c r="E13" s="48">
        <f>E14+E16+E18+E20</f>
        <v>713395.02</v>
      </c>
      <c r="F13" s="49">
        <f t="shared" si="0"/>
        <v>1.0804659703322328</v>
      </c>
    </row>
    <row r="14" spans="1:6" ht="102.75">
      <c r="A14" s="46" t="s">
        <v>98</v>
      </c>
      <c r="B14" s="47" t="s">
        <v>99</v>
      </c>
      <c r="C14" s="47" t="s">
        <v>81</v>
      </c>
      <c r="D14" s="48">
        <f>D15</f>
        <v>246288.01</v>
      </c>
      <c r="E14" s="48">
        <f>E15</f>
        <v>317864.09</v>
      </c>
      <c r="F14" s="49">
        <f>E14/D14</f>
        <v>1.2906194256066303</v>
      </c>
    </row>
    <row r="15" spans="1:6" ht="102.75">
      <c r="A15" s="46" t="s">
        <v>100</v>
      </c>
      <c r="B15" s="47" t="s">
        <v>99</v>
      </c>
      <c r="C15" s="47" t="s">
        <v>81</v>
      </c>
      <c r="D15" s="48">
        <v>246288.01</v>
      </c>
      <c r="E15" s="48">
        <v>317864.09</v>
      </c>
      <c r="F15" s="49">
        <f t="shared" si="0"/>
        <v>1.2906194256066303</v>
      </c>
    </row>
    <row r="16" spans="1:6" ht="127.5">
      <c r="A16" s="46" t="s">
        <v>101</v>
      </c>
      <c r="B16" s="50" t="s">
        <v>102</v>
      </c>
      <c r="C16" s="47" t="s">
        <v>81</v>
      </c>
      <c r="D16" s="48">
        <f>D17</f>
        <v>1890.18</v>
      </c>
      <c r="E16" s="48">
        <f>E17</f>
        <v>3061.25</v>
      </c>
      <c r="F16" s="49">
        <f>E16/D16</f>
        <v>1.6195547513993376</v>
      </c>
    </row>
    <row r="17" spans="1:6" ht="128.25">
      <c r="A17" s="46" t="s">
        <v>103</v>
      </c>
      <c r="B17" s="47" t="s">
        <v>102</v>
      </c>
      <c r="C17" s="47" t="s">
        <v>81</v>
      </c>
      <c r="D17" s="51">
        <v>1890.18</v>
      </c>
      <c r="E17" s="48">
        <v>3061.25</v>
      </c>
      <c r="F17" s="49">
        <f t="shared" si="0"/>
        <v>1.6195547513993376</v>
      </c>
    </row>
    <row r="18" spans="1:6" ht="102.75">
      <c r="A18" s="46" t="s">
        <v>104</v>
      </c>
      <c r="B18" s="47" t="s">
        <v>105</v>
      </c>
      <c r="C18" s="47" t="s">
        <v>81</v>
      </c>
      <c r="D18" s="48">
        <f>D19</f>
        <v>450174.37</v>
      </c>
      <c r="E18" s="48">
        <f>E19</f>
        <v>463689.29</v>
      </c>
      <c r="F18" s="49">
        <f>E18/D18</f>
        <v>1.0300215225491403</v>
      </c>
    </row>
    <row r="19" spans="1:6" ht="102">
      <c r="A19" s="46" t="s">
        <v>106</v>
      </c>
      <c r="B19" s="50" t="s">
        <v>105</v>
      </c>
      <c r="C19" s="47" t="s">
        <v>81</v>
      </c>
      <c r="D19" s="51">
        <v>450174.37</v>
      </c>
      <c r="E19" s="48">
        <v>463689.29</v>
      </c>
      <c r="F19" s="49">
        <f t="shared" si="0"/>
        <v>1.0300215225491403</v>
      </c>
    </row>
    <row r="20" spans="1:6" ht="102.75">
      <c r="A20" s="46" t="s">
        <v>107</v>
      </c>
      <c r="B20" s="47" t="s">
        <v>108</v>
      </c>
      <c r="C20" s="47" t="s">
        <v>81</v>
      </c>
      <c r="D20" s="48">
        <f>D21</f>
        <v>-38086.49</v>
      </c>
      <c r="E20" s="48">
        <f>E21</f>
        <v>-71219.61</v>
      </c>
      <c r="F20" s="49">
        <f>E20/D20</f>
        <v>1.869944171804753</v>
      </c>
    </row>
    <row r="21" spans="1:6" ht="102.75">
      <c r="A21" s="46" t="s">
        <v>109</v>
      </c>
      <c r="B21" s="47" t="s">
        <v>108</v>
      </c>
      <c r="C21" s="47" t="s">
        <v>81</v>
      </c>
      <c r="D21" s="51">
        <v>-38086.49</v>
      </c>
      <c r="E21" s="48">
        <v>-71219.61</v>
      </c>
      <c r="F21" s="49">
        <f t="shared" si="0"/>
        <v>1.869944171804753</v>
      </c>
    </row>
    <row r="22" spans="1:6" ht="15">
      <c r="A22" s="46" t="s">
        <v>110</v>
      </c>
      <c r="B22" s="47" t="s">
        <v>111</v>
      </c>
      <c r="C22" s="47" t="s">
        <v>81</v>
      </c>
      <c r="D22" s="48">
        <f>D23+D26</f>
        <v>1010000</v>
      </c>
      <c r="E22" s="48">
        <f>E23+E26</f>
        <v>1341727.27</v>
      </c>
      <c r="F22" s="49">
        <f t="shared" si="0"/>
        <v>1.3284428415841585</v>
      </c>
    </row>
    <row r="23" spans="1:6" ht="26.25">
      <c r="A23" s="46" t="s">
        <v>112</v>
      </c>
      <c r="B23" s="47" t="s">
        <v>113</v>
      </c>
      <c r="C23" s="47" t="s">
        <v>81</v>
      </c>
      <c r="D23" s="48">
        <f>D24</f>
        <v>310000</v>
      </c>
      <c r="E23" s="48">
        <f>E24</f>
        <v>309457.9</v>
      </c>
      <c r="F23" s="49">
        <f t="shared" si="0"/>
        <v>0.9982512903225808</v>
      </c>
    </row>
    <row r="24" spans="1:6" ht="64.5">
      <c r="A24" s="46" t="s">
        <v>114</v>
      </c>
      <c r="B24" s="47" t="s">
        <v>115</v>
      </c>
      <c r="C24" s="47" t="s">
        <v>81</v>
      </c>
      <c r="D24" s="48">
        <f>D25</f>
        <v>310000</v>
      </c>
      <c r="E24" s="48">
        <f>E25</f>
        <v>309457.9</v>
      </c>
      <c r="F24" s="49">
        <f>E24/D24</f>
        <v>0.9982512903225808</v>
      </c>
    </row>
    <row r="25" spans="1:6" ht="64.5">
      <c r="A25" s="46" t="s">
        <v>116</v>
      </c>
      <c r="B25" s="47" t="s">
        <v>115</v>
      </c>
      <c r="C25" s="47" t="s">
        <v>81</v>
      </c>
      <c r="D25" s="51">
        <v>310000</v>
      </c>
      <c r="E25" s="48">
        <v>309457.9</v>
      </c>
      <c r="F25" s="49">
        <f t="shared" si="0"/>
        <v>0.9982512903225808</v>
      </c>
    </row>
    <row r="26" spans="1:6" ht="15">
      <c r="A26" s="46" t="s">
        <v>117</v>
      </c>
      <c r="B26" s="47" t="s">
        <v>118</v>
      </c>
      <c r="C26" s="47" t="s">
        <v>81</v>
      </c>
      <c r="D26" s="48">
        <f>D27+D30</f>
        <v>700000</v>
      </c>
      <c r="E26" s="48">
        <f>E27+E30</f>
        <v>1032269.37</v>
      </c>
      <c r="F26" s="49">
        <f t="shared" si="0"/>
        <v>1.4746705285714286</v>
      </c>
    </row>
    <row r="27" spans="1:6" ht="15">
      <c r="A27" s="46" t="s">
        <v>119</v>
      </c>
      <c r="B27" s="47" t="s">
        <v>120</v>
      </c>
      <c r="C27" s="47" t="s">
        <v>81</v>
      </c>
      <c r="D27" s="48">
        <f>D28</f>
        <v>400000</v>
      </c>
      <c r="E27" s="48">
        <f>E28</f>
        <v>696089.51</v>
      </c>
      <c r="F27" s="49">
        <f t="shared" si="0"/>
        <v>1.740223775</v>
      </c>
    </row>
    <row r="28" spans="1:6" ht="51.75">
      <c r="A28" s="46" t="s">
        <v>121</v>
      </c>
      <c r="B28" s="47" t="s">
        <v>122</v>
      </c>
      <c r="C28" s="47" t="s">
        <v>81</v>
      </c>
      <c r="D28" s="48">
        <f>D29</f>
        <v>400000</v>
      </c>
      <c r="E28" s="48">
        <f>E29</f>
        <v>696089.51</v>
      </c>
      <c r="F28" s="49">
        <f>E28/D28</f>
        <v>1.740223775</v>
      </c>
    </row>
    <row r="29" spans="1:6" ht="51.75">
      <c r="A29" s="46" t="s">
        <v>123</v>
      </c>
      <c r="B29" s="47" t="s">
        <v>122</v>
      </c>
      <c r="C29" s="47" t="s">
        <v>81</v>
      </c>
      <c r="D29" s="51">
        <v>400000</v>
      </c>
      <c r="E29" s="48">
        <v>696089.51</v>
      </c>
      <c r="F29" s="49">
        <f t="shared" si="0"/>
        <v>1.740223775</v>
      </c>
    </row>
    <row r="30" spans="1:6" ht="15">
      <c r="A30" s="46" t="s">
        <v>124</v>
      </c>
      <c r="B30" s="47" t="s">
        <v>125</v>
      </c>
      <c r="C30" s="47" t="s">
        <v>81</v>
      </c>
      <c r="D30" s="48">
        <f>D31</f>
        <v>300000</v>
      </c>
      <c r="E30" s="48">
        <f>E31</f>
        <v>336179.86</v>
      </c>
      <c r="F30" s="49">
        <f t="shared" si="0"/>
        <v>1.1205995333333334</v>
      </c>
    </row>
    <row r="31" spans="1:6" ht="51.75">
      <c r="A31" s="46" t="s">
        <v>126</v>
      </c>
      <c r="B31" s="47" t="s">
        <v>127</v>
      </c>
      <c r="C31" s="47" t="s">
        <v>81</v>
      </c>
      <c r="D31" s="48">
        <f>D32</f>
        <v>300000</v>
      </c>
      <c r="E31" s="48">
        <f>E32</f>
        <v>336179.86</v>
      </c>
      <c r="F31" s="49">
        <f>E31/D31</f>
        <v>1.1205995333333334</v>
      </c>
    </row>
    <row r="32" spans="1:6" ht="51.75">
      <c r="A32" s="46" t="s">
        <v>128</v>
      </c>
      <c r="B32" s="47" t="s">
        <v>127</v>
      </c>
      <c r="C32" s="47" t="s">
        <v>81</v>
      </c>
      <c r="D32" s="51">
        <v>300000</v>
      </c>
      <c r="E32" s="48">
        <v>336179.86</v>
      </c>
      <c r="F32" s="49">
        <f t="shared" si="0"/>
        <v>1.1205995333333334</v>
      </c>
    </row>
    <row r="33" spans="1:6" ht="64.5">
      <c r="A33" s="46" t="s">
        <v>129</v>
      </c>
      <c r="B33" s="47" t="s">
        <v>130</v>
      </c>
      <c r="C33" s="47" t="s">
        <v>81</v>
      </c>
      <c r="D33" s="48">
        <f aca="true" t="shared" si="1" ref="D33:E36">D34</f>
        <v>100000</v>
      </c>
      <c r="E33" s="48">
        <f t="shared" si="1"/>
        <v>145711.64</v>
      </c>
      <c r="F33" s="49">
        <f t="shared" si="0"/>
        <v>1.4571164</v>
      </c>
    </row>
    <row r="34" spans="1:6" ht="141">
      <c r="A34" s="46" t="s">
        <v>131</v>
      </c>
      <c r="B34" s="47" t="s">
        <v>132</v>
      </c>
      <c r="C34" s="47" t="s">
        <v>81</v>
      </c>
      <c r="D34" s="48">
        <f t="shared" si="1"/>
        <v>100000</v>
      </c>
      <c r="E34" s="48">
        <f t="shared" si="1"/>
        <v>145711.64</v>
      </c>
      <c r="F34" s="49">
        <f t="shared" si="0"/>
        <v>1.4571164</v>
      </c>
    </row>
    <row r="35" spans="1:6" ht="102.75">
      <c r="A35" s="46" t="s">
        <v>133</v>
      </c>
      <c r="B35" s="47" t="s">
        <v>134</v>
      </c>
      <c r="C35" s="47" t="s">
        <v>81</v>
      </c>
      <c r="D35" s="48">
        <f t="shared" si="1"/>
        <v>100000</v>
      </c>
      <c r="E35" s="48">
        <f t="shared" si="1"/>
        <v>145711.64</v>
      </c>
      <c r="F35" s="49">
        <f t="shared" si="0"/>
        <v>1.4571164</v>
      </c>
    </row>
    <row r="36" spans="1:6" ht="128.25">
      <c r="A36" s="46" t="s">
        <v>135</v>
      </c>
      <c r="B36" s="47" t="s">
        <v>136</v>
      </c>
      <c r="C36" s="47" t="s">
        <v>81</v>
      </c>
      <c r="D36" s="51">
        <v>100000</v>
      </c>
      <c r="E36" s="48">
        <f t="shared" si="1"/>
        <v>145711.64</v>
      </c>
      <c r="F36" s="49">
        <f>E36/D36</f>
        <v>1.4571164</v>
      </c>
    </row>
    <row r="37" spans="1:6" ht="127.5">
      <c r="A37" s="46" t="s">
        <v>137</v>
      </c>
      <c r="B37" s="50" t="s">
        <v>136</v>
      </c>
      <c r="C37" s="47" t="s">
        <v>81</v>
      </c>
      <c r="D37" s="51">
        <v>100000</v>
      </c>
      <c r="E37" s="48">
        <v>145711.64</v>
      </c>
      <c r="F37" s="49">
        <f t="shared" si="0"/>
        <v>1.4571164</v>
      </c>
    </row>
    <row r="38" spans="1:6" ht="51.75">
      <c r="A38" s="46" t="s">
        <v>138</v>
      </c>
      <c r="B38" s="47" t="s">
        <v>139</v>
      </c>
      <c r="C38" s="47" t="s">
        <v>81</v>
      </c>
      <c r="D38" s="48">
        <f aca="true" t="shared" si="2" ref="D38:E40">D39</f>
        <v>600000</v>
      </c>
      <c r="E38" s="48">
        <f t="shared" si="2"/>
        <v>385730</v>
      </c>
      <c r="F38" s="49">
        <f t="shared" si="0"/>
        <v>0.6428833333333334</v>
      </c>
    </row>
    <row r="39" spans="1:6" ht="26.25">
      <c r="A39" s="46" t="s">
        <v>140</v>
      </c>
      <c r="B39" s="47" t="s">
        <v>141</v>
      </c>
      <c r="C39" s="47" t="s">
        <v>81</v>
      </c>
      <c r="D39" s="48">
        <f t="shared" si="2"/>
        <v>600000</v>
      </c>
      <c r="E39" s="48">
        <f t="shared" si="2"/>
        <v>385730</v>
      </c>
      <c r="F39" s="49">
        <f t="shared" si="0"/>
        <v>0.6428833333333334</v>
      </c>
    </row>
    <row r="40" spans="1:6" ht="26.25">
      <c r="A40" s="46" t="s">
        <v>142</v>
      </c>
      <c r="B40" s="47" t="s">
        <v>143</v>
      </c>
      <c r="C40" s="47" t="s">
        <v>81</v>
      </c>
      <c r="D40" s="48">
        <f t="shared" si="2"/>
        <v>600000</v>
      </c>
      <c r="E40" s="48">
        <f t="shared" si="2"/>
        <v>385730</v>
      </c>
      <c r="F40" s="49">
        <f t="shared" si="0"/>
        <v>0.6428833333333334</v>
      </c>
    </row>
    <row r="41" spans="1:6" ht="39">
      <c r="A41" s="46" t="s">
        <v>144</v>
      </c>
      <c r="B41" s="47" t="s">
        <v>145</v>
      </c>
      <c r="C41" s="47" t="s">
        <v>81</v>
      </c>
      <c r="D41" s="48">
        <f>D43+D42</f>
        <v>600000</v>
      </c>
      <c r="E41" s="48">
        <f>E43+E42</f>
        <v>385730</v>
      </c>
      <c r="F41" s="49">
        <f>E41/D41</f>
        <v>0.6428833333333334</v>
      </c>
    </row>
    <row r="42" spans="1:6" ht="51.75">
      <c r="A42" s="46" t="s">
        <v>146</v>
      </c>
      <c r="B42" s="47" t="s">
        <v>147</v>
      </c>
      <c r="C42" s="47"/>
      <c r="D42" s="51">
        <v>464200</v>
      </c>
      <c r="E42" s="48">
        <v>208415</v>
      </c>
      <c r="F42" s="49">
        <f>E42/D42</f>
        <v>0.4489767341663076</v>
      </c>
    </row>
    <row r="43" spans="1:6" ht="64.5">
      <c r="A43" s="46" t="s">
        <v>148</v>
      </c>
      <c r="B43" s="47" t="s">
        <v>149</v>
      </c>
      <c r="C43" s="47" t="s">
        <v>81</v>
      </c>
      <c r="D43" s="51">
        <v>135800</v>
      </c>
      <c r="E43" s="48">
        <v>177315</v>
      </c>
      <c r="F43" s="49">
        <f t="shared" si="0"/>
        <v>1.3057069219440354</v>
      </c>
    </row>
    <row r="44" spans="1:6" ht="39">
      <c r="A44" s="46" t="s">
        <v>150</v>
      </c>
      <c r="B44" s="47" t="s">
        <v>151</v>
      </c>
      <c r="C44" s="47" t="s">
        <v>81</v>
      </c>
      <c r="D44" s="48">
        <f aca="true" t="shared" si="3" ref="D44:E47">D45</f>
        <v>70000</v>
      </c>
      <c r="E44" s="48">
        <f t="shared" si="3"/>
        <v>66790.74</v>
      </c>
      <c r="F44" s="49">
        <f t="shared" si="0"/>
        <v>0.9541534285714286</v>
      </c>
    </row>
    <row r="45" spans="1:6" ht="51.75">
      <c r="A45" s="46" t="s">
        <v>152</v>
      </c>
      <c r="B45" s="47" t="s">
        <v>153</v>
      </c>
      <c r="C45" s="47" t="s">
        <v>81</v>
      </c>
      <c r="D45" s="48">
        <f t="shared" si="3"/>
        <v>70000</v>
      </c>
      <c r="E45" s="48">
        <f t="shared" si="3"/>
        <v>66790.74</v>
      </c>
      <c r="F45" s="49">
        <f t="shared" si="0"/>
        <v>0.9541534285714286</v>
      </c>
    </row>
    <row r="46" spans="1:6" ht="51.75">
      <c r="A46" s="46" t="s">
        <v>154</v>
      </c>
      <c r="B46" s="47" t="s">
        <v>155</v>
      </c>
      <c r="C46" s="47" t="s">
        <v>81</v>
      </c>
      <c r="D46" s="48">
        <f t="shared" si="3"/>
        <v>70000</v>
      </c>
      <c r="E46" s="48">
        <f t="shared" si="3"/>
        <v>66790.74</v>
      </c>
      <c r="F46" s="49">
        <f t="shared" si="0"/>
        <v>0.9541534285714286</v>
      </c>
    </row>
    <row r="47" spans="1:6" ht="77.25">
      <c r="A47" s="46" t="s">
        <v>156</v>
      </c>
      <c r="B47" s="47" t="s">
        <v>157</v>
      </c>
      <c r="C47" s="47" t="s">
        <v>81</v>
      </c>
      <c r="D47" s="48">
        <f t="shared" si="3"/>
        <v>70000</v>
      </c>
      <c r="E47" s="48">
        <f t="shared" si="3"/>
        <v>66790.74</v>
      </c>
      <c r="F47" s="49">
        <f>E47/D47</f>
        <v>0.9541534285714286</v>
      </c>
    </row>
    <row r="48" spans="1:6" ht="77.25">
      <c r="A48" s="46" t="s">
        <v>158</v>
      </c>
      <c r="B48" s="47" t="s">
        <v>157</v>
      </c>
      <c r="C48" s="47" t="s">
        <v>81</v>
      </c>
      <c r="D48" s="51">
        <v>70000</v>
      </c>
      <c r="E48" s="48">
        <v>66790.74</v>
      </c>
      <c r="F48" s="49">
        <f t="shared" si="0"/>
        <v>0.9541534285714286</v>
      </c>
    </row>
    <row r="49" spans="1:6" ht="26.25">
      <c r="A49" s="46" t="s">
        <v>159</v>
      </c>
      <c r="B49" s="47" t="s">
        <v>160</v>
      </c>
      <c r="C49" s="47" t="s">
        <v>81</v>
      </c>
      <c r="D49" s="48">
        <f aca="true" t="shared" si="4" ref="D49:E51">D50</f>
        <v>42000</v>
      </c>
      <c r="E49" s="48">
        <f t="shared" si="4"/>
        <v>152751.17</v>
      </c>
      <c r="F49" s="49">
        <f t="shared" si="0"/>
        <v>3.636932619047619</v>
      </c>
    </row>
    <row r="50" spans="1:6" ht="15">
      <c r="A50" s="46" t="s">
        <v>161</v>
      </c>
      <c r="B50" s="47" t="s">
        <v>162</v>
      </c>
      <c r="C50" s="47" t="s">
        <v>81</v>
      </c>
      <c r="D50" s="48">
        <f t="shared" si="4"/>
        <v>42000</v>
      </c>
      <c r="E50" s="48">
        <f t="shared" si="4"/>
        <v>152751.17</v>
      </c>
      <c r="F50" s="49">
        <f t="shared" si="0"/>
        <v>3.636932619047619</v>
      </c>
    </row>
    <row r="51" spans="1:6" ht="26.25">
      <c r="A51" s="46" t="s">
        <v>163</v>
      </c>
      <c r="B51" s="47" t="s">
        <v>164</v>
      </c>
      <c r="C51" s="47" t="s">
        <v>81</v>
      </c>
      <c r="D51" s="48">
        <f t="shared" si="4"/>
        <v>42000</v>
      </c>
      <c r="E51" s="48">
        <f t="shared" si="4"/>
        <v>152751.17</v>
      </c>
      <c r="F51" s="49">
        <f>E51/D51</f>
        <v>3.636932619047619</v>
      </c>
    </row>
    <row r="52" spans="1:6" ht="26.25">
      <c r="A52" s="46" t="s">
        <v>165</v>
      </c>
      <c r="B52" s="47" t="s">
        <v>164</v>
      </c>
      <c r="C52" s="47" t="s">
        <v>81</v>
      </c>
      <c r="D52" s="51">
        <v>42000</v>
      </c>
      <c r="E52" s="48">
        <v>152751.17</v>
      </c>
      <c r="F52" s="49">
        <f t="shared" si="0"/>
        <v>3.636932619047619</v>
      </c>
    </row>
    <row r="53" spans="1:6" ht="15">
      <c r="A53" s="46" t="s">
        <v>166</v>
      </c>
      <c r="B53" s="47" t="s">
        <v>167</v>
      </c>
      <c r="C53" s="47" t="s">
        <v>81</v>
      </c>
      <c r="D53" s="48">
        <f>D54</f>
        <v>9388000.6</v>
      </c>
      <c r="E53" s="48">
        <f>E54</f>
        <v>13965975.6</v>
      </c>
      <c r="F53" s="49">
        <f t="shared" si="0"/>
        <v>1.4876411064566826</v>
      </c>
    </row>
    <row r="54" spans="1:6" ht="51.75">
      <c r="A54" s="46" t="s">
        <v>168</v>
      </c>
      <c r="B54" s="47" t="s">
        <v>169</v>
      </c>
      <c r="C54" s="47" t="s">
        <v>81</v>
      </c>
      <c r="D54" s="48">
        <f>D55+D62+D78</f>
        <v>9388000.6</v>
      </c>
      <c r="E54" s="48">
        <f>E55+E62+E78</f>
        <v>13965975.6</v>
      </c>
      <c r="F54" s="49">
        <f t="shared" si="0"/>
        <v>1.4876411064566826</v>
      </c>
    </row>
    <row r="55" spans="1:6" ht="26.25">
      <c r="A55" s="46" t="s">
        <v>170</v>
      </c>
      <c r="B55" s="47" t="s">
        <v>171</v>
      </c>
      <c r="C55" s="47" t="s">
        <v>81</v>
      </c>
      <c r="D55" s="48">
        <f>D56+D59</f>
        <v>6449900</v>
      </c>
      <c r="E55" s="48">
        <f>E56+E59</f>
        <v>6813820</v>
      </c>
      <c r="F55" s="49">
        <f t="shared" si="0"/>
        <v>1.0564225801950418</v>
      </c>
    </row>
    <row r="56" spans="1:6" ht="26.25">
      <c r="A56" s="46" t="s">
        <v>172</v>
      </c>
      <c r="B56" s="47" t="s">
        <v>173</v>
      </c>
      <c r="C56" s="47" t="s">
        <v>81</v>
      </c>
      <c r="D56" s="48">
        <f>D57</f>
        <v>6449900</v>
      </c>
      <c r="E56" s="48">
        <f>E57</f>
        <v>6449900</v>
      </c>
      <c r="F56" s="49">
        <f t="shared" si="0"/>
        <v>1</v>
      </c>
    </row>
    <row r="57" spans="1:6" ht="39">
      <c r="A57" s="46" t="s">
        <v>174</v>
      </c>
      <c r="B57" s="47" t="s">
        <v>175</v>
      </c>
      <c r="C57" s="47" t="s">
        <v>81</v>
      </c>
      <c r="D57" s="48">
        <f>D58</f>
        <v>6449900</v>
      </c>
      <c r="E57" s="48">
        <f>E58</f>
        <v>6449900</v>
      </c>
      <c r="F57" s="49">
        <f>E57/D57</f>
        <v>1</v>
      </c>
    </row>
    <row r="58" spans="1:6" ht="39">
      <c r="A58" s="46" t="s">
        <v>176</v>
      </c>
      <c r="B58" s="47" t="s">
        <v>175</v>
      </c>
      <c r="C58" s="47" t="s">
        <v>81</v>
      </c>
      <c r="D58" s="51">
        <v>6449900</v>
      </c>
      <c r="E58" s="48">
        <v>6449900</v>
      </c>
      <c r="F58" s="49">
        <f t="shared" si="0"/>
        <v>1</v>
      </c>
    </row>
    <row r="59" spans="1:6" ht="39">
      <c r="A59" s="46" t="s">
        <v>177</v>
      </c>
      <c r="B59" s="47" t="s">
        <v>178</v>
      </c>
      <c r="C59" s="47" t="s">
        <v>81</v>
      </c>
      <c r="D59" s="48">
        <f>D60</f>
        <v>0</v>
      </c>
      <c r="E59" s="48">
        <f>E60</f>
        <v>363920</v>
      </c>
      <c r="F59" s="49" t="e">
        <f t="shared" si="0"/>
        <v>#DIV/0!</v>
      </c>
    </row>
    <row r="60" spans="1:6" ht="51.75">
      <c r="A60" s="46" t="s">
        <v>179</v>
      </c>
      <c r="B60" s="47" t="s">
        <v>180</v>
      </c>
      <c r="C60" s="47" t="s">
        <v>81</v>
      </c>
      <c r="D60" s="48">
        <f>D61</f>
        <v>0</v>
      </c>
      <c r="E60" s="48">
        <f>E61</f>
        <v>363920</v>
      </c>
      <c r="F60" s="49" t="e">
        <f>E60/D60</f>
        <v>#DIV/0!</v>
      </c>
    </row>
    <row r="61" spans="1:6" ht="51.75">
      <c r="A61" s="46" t="s">
        <v>181</v>
      </c>
      <c r="B61" s="47" t="s">
        <v>180</v>
      </c>
      <c r="C61" s="47" t="s">
        <v>81</v>
      </c>
      <c r="D61" s="48">
        <v>0</v>
      </c>
      <c r="E61" s="48">
        <v>363920</v>
      </c>
      <c r="F61" s="49" t="e">
        <f t="shared" si="0"/>
        <v>#DIV/0!</v>
      </c>
    </row>
    <row r="62" spans="1:6" ht="39">
      <c r="A62" s="46" t="s">
        <v>182</v>
      </c>
      <c r="B62" s="47" t="s">
        <v>183</v>
      </c>
      <c r="C62" s="47" t="s">
        <v>81</v>
      </c>
      <c r="D62" s="48">
        <f>D63+D66+D75</f>
        <v>2934265</v>
      </c>
      <c r="E62" s="48">
        <f>E63+E66+E75</f>
        <v>7148320</v>
      </c>
      <c r="F62" s="49">
        <f t="shared" si="0"/>
        <v>2.436153517149951</v>
      </c>
    </row>
    <row r="63" spans="1:6" ht="128.25">
      <c r="A63" s="46" t="s">
        <v>184</v>
      </c>
      <c r="B63" s="47" t="s">
        <v>185</v>
      </c>
      <c r="C63" s="47" t="s">
        <v>81</v>
      </c>
      <c r="D63" s="48">
        <f>D64</f>
        <v>0</v>
      </c>
      <c r="E63" s="48">
        <f>E64</f>
        <v>3000000</v>
      </c>
      <c r="F63" s="49" t="e">
        <f t="shared" si="0"/>
        <v>#DIV/0!</v>
      </c>
    </row>
    <row r="64" spans="1:6" ht="129.75" customHeight="1">
      <c r="A64" s="46" t="s">
        <v>186</v>
      </c>
      <c r="B64" s="50" t="s">
        <v>187</v>
      </c>
      <c r="C64" s="47" t="s">
        <v>81</v>
      </c>
      <c r="D64" s="48">
        <f>D65</f>
        <v>0</v>
      </c>
      <c r="E64" s="48">
        <f>E65</f>
        <v>3000000</v>
      </c>
      <c r="F64" s="49" t="e">
        <f>E64/D64</f>
        <v>#DIV/0!</v>
      </c>
    </row>
    <row r="65" spans="1:6" ht="127.5" customHeight="1">
      <c r="A65" s="46" t="s">
        <v>188</v>
      </c>
      <c r="B65" s="47" t="s">
        <v>187</v>
      </c>
      <c r="C65" s="47" t="s">
        <v>81</v>
      </c>
      <c r="D65" s="48">
        <v>0</v>
      </c>
      <c r="E65" s="48">
        <v>3000000</v>
      </c>
      <c r="F65" s="49" t="e">
        <f t="shared" si="0"/>
        <v>#DIV/0!</v>
      </c>
    </row>
    <row r="66" spans="1:6" ht="26.25">
      <c r="A66" s="46" t="s">
        <v>189</v>
      </c>
      <c r="B66" s="47" t="s">
        <v>190</v>
      </c>
      <c r="C66" s="47" t="s">
        <v>81</v>
      </c>
      <c r="D66" s="48">
        <f>D67</f>
        <v>1303</v>
      </c>
      <c r="E66" s="48">
        <f>E67</f>
        <v>1303</v>
      </c>
      <c r="F66" s="49">
        <f t="shared" si="0"/>
        <v>1</v>
      </c>
    </row>
    <row r="67" spans="1:6" ht="39">
      <c r="A67" s="46" t="s">
        <v>191</v>
      </c>
      <c r="B67" s="47" t="s">
        <v>192</v>
      </c>
      <c r="C67" s="47" t="s">
        <v>81</v>
      </c>
      <c r="D67" s="48">
        <f>D68</f>
        <v>1303</v>
      </c>
      <c r="E67" s="48">
        <f>E68</f>
        <v>1303</v>
      </c>
      <c r="F67" s="49">
        <f>E67/D67</f>
        <v>1</v>
      </c>
    </row>
    <row r="68" spans="1:6" ht="39">
      <c r="A68" s="46" t="s">
        <v>193</v>
      </c>
      <c r="B68" s="47" t="s">
        <v>192</v>
      </c>
      <c r="C68" s="47" t="s">
        <v>81</v>
      </c>
      <c r="D68" s="52">
        <v>1303</v>
      </c>
      <c r="E68" s="48">
        <v>1303</v>
      </c>
      <c r="F68" s="49">
        <f t="shared" si="0"/>
        <v>1</v>
      </c>
    </row>
    <row r="69" spans="1:6" ht="0.75" customHeight="1" hidden="1">
      <c r="A69" s="46" t="s">
        <v>194</v>
      </c>
      <c r="B69" s="47" t="s">
        <v>195</v>
      </c>
      <c r="C69" s="47" t="s">
        <v>81</v>
      </c>
      <c r="D69" s="48"/>
      <c r="E69" s="48"/>
      <c r="F69" s="49" t="e">
        <f t="shared" si="0"/>
        <v>#DIV/0!</v>
      </c>
    </row>
    <row r="70" spans="1:6" ht="90" hidden="1">
      <c r="A70" s="46" t="s">
        <v>196</v>
      </c>
      <c r="B70" s="47" t="s">
        <v>197</v>
      </c>
      <c r="C70" s="47" t="s">
        <v>81</v>
      </c>
      <c r="D70" s="48"/>
      <c r="E70" s="48"/>
      <c r="F70" s="49" t="e">
        <f>E70/D70</f>
        <v>#DIV/0!</v>
      </c>
    </row>
    <row r="71" spans="1:6" ht="90" hidden="1">
      <c r="A71" s="46" t="s">
        <v>198</v>
      </c>
      <c r="B71" s="47" t="s">
        <v>197</v>
      </c>
      <c r="C71" s="47" t="s">
        <v>81</v>
      </c>
      <c r="D71" s="48"/>
      <c r="E71" s="48"/>
      <c r="F71" s="49" t="e">
        <f t="shared" si="0"/>
        <v>#DIV/0!</v>
      </c>
    </row>
    <row r="72" spans="1:6" ht="3.75" customHeight="1" hidden="1">
      <c r="A72" s="46" t="s">
        <v>199</v>
      </c>
      <c r="B72" s="47" t="s">
        <v>200</v>
      </c>
      <c r="C72" s="47" t="s">
        <v>81</v>
      </c>
      <c r="D72" s="48"/>
      <c r="E72" s="48"/>
      <c r="F72" s="49" t="e">
        <f t="shared" si="0"/>
        <v>#DIV/0!</v>
      </c>
    </row>
    <row r="73" spans="1:6" ht="115.5" hidden="1">
      <c r="A73" s="46" t="s">
        <v>201</v>
      </c>
      <c r="B73" s="47" t="s">
        <v>202</v>
      </c>
      <c r="C73" s="47" t="s">
        <v>81</v>
      </c>
      <c r="D73" s="48"/>
      <c r="E73" s="48"/>
      <c r="F73" s="49" t="e">
        <f>E73/D73</f>
        <v>#DIV/0!</v>
      </c>
    </row>
    <row r="74" spans="1:6" ht="114.75" hidden="1">
      <c r="A74" s="46" t="s">
        <v>203</v>
      </c>
      <c r="B74" s="50" t="s">
        <v>202</v>
      </c>
      <c r="C74" s="47" t="s">
        <v>81</v>
      </c>
      <c r="D74" s="48"/>
      <c r="E74" s="48"/>
      <c r="F74" s="49" t="e">
        <f t="shared" si="0"/>
        <v>#DIV/0!</v>
      </c>
    </row>
    <row r="75" spans="1:6" ht="15">
      <c r="A75" s="46" t="s">
        <v>204</v>
      </c>
      <c r="B75" s="47" t="s">
        <v>205</v>
      </c>
      <c r="C75" s="47" t="s">
        <v>81</v>
      </c>
      <c r="D75" s="48">
        <f>D76</f>
        <v>2932962</v>
      </c>
      <c r="E75" s="48">
        <f>E76</f>
        <v>4147017</v>
      </c>
      <c r="F75" s="49">
        <f t="shared" si="0"/>
        <v>1.4139347867445946</v>
      </c>
    </row>
    <row r="76" spans="1:6" ht="26.25">
      <c r="A76" s="46" t="s">
        <v>206</v>
      </c>
      <c r="B76" s="47" t="s">
        <v>207</v>
      </c>
      <c r="C76" s="47" t="s">
        <v>81</v>
      </c>
      <c r="D76" s="48">
        <f>D77</f>
        <v>2932962</v>
      </c>
      <c r="E76" s="48">
        <f>E77</f>
        <v>4147017</v>
      </c>
      <c r="F76" s="49">
        <f>E76/D76</f>
        <v>1.4139347867445946</v>
      </c>
    </row>
    <row r="77" spans="1:6" ht="26.25">
      <c r="A77" s="46" t="s">
        <v>208</v>
      </c>
      <c r="B77" s="47" t="s">
        <v>207</v>
      </c>
      <c r="C77" s="47" t="s">
        <v>81</v>
      </c>
      <c r="D77" s="51">
        <v>2932962</v>
      </c>
      <c r="E77" s="48">
        <v>4147017</v>
      </c>
      <c r="F77" s="49">
        <f t="shared" si="0"/>
        <v>1.4139347867445946</v>
      </c>
    </row>
    <row r="78" spans="1:6" ht="26.25">
      <c r="A78" s="46" t="s">
        <v>209</v>
      </c>
      <c r="B78" s="47" t="s">
        <v>210</v>
      </c>
      <c r="C78" s="47" t="s">
        <v>81</v>
      </c>
      <c r="D78" s="48">
        <f aca="true" t="shared" si="5" ref="D78:E80">D79</f>
        <v>3835.6</v>
      </c>
      <c r="E78" s="48">
        <f t="shared" si="5"/>
        <v>3835.6</v>
      </c>
      <c r="F78" s="49">
        <f t="shared" si="0"/>
        <v>1</v>
      </c>
    </row>
    <row r="79" spans="1:6" ht="90">
      <c r="A79" s="46" t="s">
        <v>211</v>
      </c>
      <c r="B79" s="47" t="s">
        <v>212</v>
      </c>
      <c r="C79" s="47" t="s">
        <v>81</v>
      </c>
      <c r="D79" s="48">
        <f t="shared" si="5"/>
        <v>3835.6</v>
      </c>
      <c r="E79" s="48">
        <f t="shared" si="5"/>
        <v>3835.6</v>
      </c>
      <c r="F79" s="49">
        <f t="shared" si="0"/>
        <v>1</v>
      </c>
    </row>
    <row r="80" spans="1:6" ht="90">
      <c r="A80" s="46" t="s">
        <v>213</v>
      </c>
      <c r="B80" s="47" t="s">
        <v>212</v>
      </c>
      <c r="C80" s="47" t="s">
        <v>81</v>
      </c>
      <c r="D80" s="48">
        <f t="shared" si="5"/>
        <v>3835.6</v>
      </c>
      <c r="E80" s="48">
        <f t="shared" si="5"/>
        <v>3835.6</v>
      </c>
      <c r="F80" s="49">
        <f>E80/D80</f>
        <v>1</v>
      </c>
    </row>
    <row r="81" spans="1:6" ht="90">
      <c r="A81" s="46" t="s">
        <v>214</v>
      </c>
      <c r="B81" s="47" t="s">
        <v>215</v>
      </c>
      <c r="C81" s="47" t="s">
        <v>81</v>
      </c>
      <c r="D81" s="48">
        <v>3835.6</v>
      </c>
      <c r="E81" s="48">
        <v>3835.6</v>
      </c>
      <c r="F81" s="49">
        <f t="shared" si="0"/>
        <v>1</v>
      </c>
    </row>
  </sheetData>
  <sheetProtection/>
  <mergeCells count="3">
    <mergeCell ref="B2:C2"/>
    <mergeCell ref="D2:F2"/>
    <mergeCell ref="A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3.28125" style="0" customWidth="1"/>
    <col min="2" max="2" width="14.00390625" style="0" customWidth="1"/>
    <col min="3" max="3" width="12.140625" style="0" customWidth="1"/>
    <col min="4" max="4" width="12.7109375" style="0" customWidth="1"/>
  </cols>
  <sheetData>
    <row r="2" spans="1:5" ht="28.5" customHeight="1">
      <c r="A2" s="36" t="s">
        <v>65</v>
      </c>
      <c r="B2" s="36"/>
      <c r="C2" s="36"/>
      <c r="D2" s="36"/>
      <c r="E2" s="36"/>
    </row>
    <row r="4" spans="1:5" ht="15">
      <c r="A4" s="37" t="s">
        <v>45</v>
      </c>
      <c r="B4" s="37" t="s">
        <v>48</v>
      </c>
      <c r="C4" s="37" t="s">
        <v>62</v>
      </c>
      <c r="D4" s="37" t="s">
        <v>64</v>
      </c>
      <c r="E4" s="37" t="s">
        <v>49</v>
      </c>
    </row>
    <row r="5" spans="1:5" ht="39.75" customHeight="1">
      <c r="A5" s="38"/>
      <c r="B5" s="38"/>
      <c r="C5" s="38"/>
      <c r="D5" s="38"/>
      <c r="E5" s="38"/>
    </row>
    <row r="6" spans="1:5" ht="63.75">
      <c r="A6" s="7" t="s">
        <v>50</v>
      </c>
      <c r="B6" s="8" t="s">
        <v>51</v>
      </c>
      <c r="C6" s="27">
        <v>9014299.75</v>
      </c>
      <c r="D6" s="27">
        <v>10717539.06</v>
      </c>
      <c r="E6" s="33">
        <f aca="true" t="shared" si="0" ref="E6:E13">D6/C6</f>
        <v>1.1889485991410482</v>
      </c>
    </row>
    <row r="7" spans="1:5" ht="63.75">
      <c r="A7" s="7" t="s">
        <v>52</v>
      </c>
      <c r="B7" s="8" t="s">
        <v>53</v>
      </c>
      <c r="C7" s="27">
        <v>83400</v>
      </c>
      <c r="D7" s="27">
        <v>56941.04</v>
      </c>
      <c r="E7" s="33">
        <f t="shared" si="0"/>
        <v>0.6827462829736212</v>
      </c>
    </row>
    <row r="8" spans="1:5" ht="51">
      <c r="A8" s="7" t="s">
        <v>54</v>
      </c>
      <c r="B8" s="8" t="s">
        <v>55</v>
      </c>
      <c r="C8" s="27">
        <v>11468293.42</v>
      </c>
      <c r="D8" s="27">
        <v>13315228.61</v>
      </c>
      <c r="E8" s="33">
        <f t="shared" si="0"/>
        <v>1.1610470819293006</v>
      </c>
    </row>
    <row r="9" spans="1:5" ht="63.75">
      <c r="A9" s="7" t="s">
        <v>56</v>
      </c>
      <c r="B9" s="8" t="s">
        <v>57</v>
      </c>
      <c r="C9" s="27">
        <v>318379.8</v>
      </c>
      <c r="D9" s="27">
        <v>134152.48</v>
      </c>
      <c r="E9" s="33">
        <f t="shared" si="0"/>
        <v>0.4213598978327143</v>
      </c>
    </row>
    <row r="10" spans="1:5" ht="89.25">
      <c r="A10" s="7" t="s">
        <v>58</v>
      </c>
      <c r="B10" s="8" t="s">
        <v>59</v>
      </c>
      <c r="C10" s="27">
        <v>318867.6</v>
      </c>
      <c r="D10" s="27">
        <v>106000</v>
      </c>
      <c r="E10" s="33">
        <f t="shared" si="0"/>
        <v>0.3324263738303923</v>
      </c>
    </row>
    <row r="11" spans="1:5" ht="63.75">
      <c r="A11" s="7" t="s">
        <v>60</v>
      </c>
      <c r="B11" s="8" t="s">
        <v>61</v>
      </c>
      <c r="C11" s="27">
        <v>930442.6</v>
      </c>
      <c r="D11" s="27">
        <v>975406.17</v>
      </c>
      <c r="E11" s="33">
        <f t="shared" si="0"/>
        <v>1.0483249262232834</v>
      </c>
    </row>
    <row r="12" spans="1:5" ht="51">
      <c r="A12" s="7" t="s">
        <v>68</v>
      </c>
      <c r="B12" s="8" t="s">
        <v>69</v>
      </c>
      <c r="C12" s="27">
        <v>29800</v>
      </c>
      <c r="D12" s="29">
        <v>29800</v>
      </c>
      <c r="E12" s="33">
        <f t="shared" si="0"/>
        <v>1</v>
      </c>
    </row>
    <row r="13" spans="1:5" ht="15">
      <c r="A13" s="39" t="s">
        <v>70</v>
      </c>
      <c r="B13" s="40"/>
      <c r="C13" s="30">
        <f>SUM(C6:C12)</f>
        <v>22163483.170000006</v>
      </c>
      <c r="D13" s="31">
        <f>SUM(D6:D12)</f>
        <v>25335067.360000003</v>
      </c>
      <c r="E13" s="32">
        <f t="shared" si="0"/>
        <v>1.1430995374541573</v>
      </c>
    </row>
    <row r="14" ht="15">
      <c r="D14" s="28"/>
    </row>
  </sheetData>
  <sheetProtection/>
  <mergeCells count="7">
    <mergeCell ref="A2:E2"/>
    <mergeCell ref="D4:D5"/>
    <mergeCell ref="E4:E5"/>
    <mergeCell ref="A13:B13"/>
    <mergeCell ref="C4:C5"/>
    <mergeCell ref="A4:A5"/>
    <mergeCell ref="B4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Kozlova</cp:lastModifiedBy>
  <dcterms:created xsi:type="dcterms:W3CDTF">2018-01-22T07:20:42Z</dcterms:created>
  <dcterms:modified xsi:type="dcterms:W3CDTF">2019-04-08T07:32:10Z</dcterms:modified>
  <cp:category/>
  <cp:version/>
  <cp:contentType/>
  <cp:contentStatus/>
</cp:coreProperties>
</file>