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БЮДЖЕТ на 2019-2021гг\Бюджет 2019 - 2021\Второе чтение\Исполнение\Исполнение за 9 месяцев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9" i="1"/>
  <c r="E34" i="1"/>
  <c r="E31" i="1"/>
  <c r="E25" i="1"/>
  <c r="E23" i="1"/>
  <c r="E19" i="1"/>
  <c r="E14" i="1"/>
  <c r="E12" i="1"/>
  <c r="C4" i="1"/>
  <c r="D4" i="1"/>
  <c r="C12" i="1"/>
  <c r="D12" i="1"/>
  <c r="C14" i="1"/>
  <c r="D14" i="1"/>
  <c r="C19" i="1"/>
  <c r="D19" i="1"/>
  <c r="C23" i="1"/>
  <c r="D23" i="1"/>
  <c r="C25" i="1"/>
  <c r="D25" i="1"/>
  <c r="C31" i="1"/>
  <c r="D31" i="1"/>
  <c r="C34" i="1"/>
  <c r="D34" i="1"/>
  <c r="C39" i="1"/>
  <c r="D39" i="1"/>
  <c r="E41" i="1" l="1"/>
  <c r="G28" i="1"/>
  <c r="G8" i="1"/>
  <c r="C41" i="1"/>
  <c r="D41" i="1" l="1"/>
  <c r="G41" i="1" s="1"/>
  <c r="F7" i="1"/>
  <c r="G5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2" i="1"/>
  <c r="G21" i="1"/>
  <c r="G20" i="1"/>
  <c r="G19" i="1"/>
  <c r="G18" i="1"/>
  <c r="G17" i="1"/>
  <c r="G16" i="1"/>
  <c r="G14" i="1"/>
  <c r="G13" i="1"/>
  <c r="G12" i="1"/>
  <c r="G11" i="1"/>
  <c r="G9" i="1"/>
  <c r="G7" i="1"/>
  <c r="G6" i="1"/>
  <c r="G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" i="1"/>
  <c r="F41" i="1" l="1"/>
</calcChain>
</file>

<file path=xl/sharedStrings.xml><?xml version="1.0" encoding="utf-8"?>
<sst xmlns="http://schemas.openxmlformats.org/spreadsheetml/2006/main" count="84" uniqueCount="84">
  <si>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</si>
  <si>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</si>
  <si>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</si>
  <si>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</si>
  <si>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</si>
  <si>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</si>
  <si>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</si>
  <si>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</si>
  <si>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</si>
  <si>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</si>
  <si>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</si>
  <si>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</si>
  <si>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</si>
  <si>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</si>
  <si>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</si>
  <si>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</si>
  <si>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</si>
  <si>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</si>
  <si>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</si>
  <si>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</si>
  <si>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</si>
  <si>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</si>
  <si>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</si>
  <si>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</si>
  <si>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</si>
  <si>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</si>
  <si>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</si>
  <si>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</si>
  <si>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</si>
  <si>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</si>
  <si>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</si>
  <si>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</si>
  <si>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</si>
  <si>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</si>
  <si>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</si>
  <si>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</si>
  <si>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</si>
  <si>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</si>
  <si>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</si>
  <si>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</si>
  <si>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</si>
  <si>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</si>
  <si>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</si>
  <si>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</si>
  <si>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</si>
  <si>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</si>
  <si>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</si>
  <si>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</si>
  <si>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</si>
  <si>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</si>
  <si>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</si>
  <si>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</si>
  <si>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</si>
  <si>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</si>
  <si>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</si>
  <si>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</si>
  <si>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</si>
  <si>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</si>
  <si>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</si>
  <si>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</si>
  <si>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</si>
  <si>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</si>
  <si>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</si>
  <si>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</si>
  <si>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</si>
  <si>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</si>
  <si>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</si>
  <si>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</si>
  <si>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</si>
  <si>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</si>
  <si>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</si>
  <si>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</si>
  <si>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</si>
  <si>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</si>
  <si>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</si>
  <si>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</si>
  <si>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</si>
  <si>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</si>
  <si>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</si>
  <si>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0105</t>
  </si>
  <si>
    <t>Судебная система</t>
  </si>
  <si>
    <t>Исполнение бюджета Пестяковского муниципального района по расходам в разрезе разделов и подразделов классификации расходов  за  9 месяцев 2019  года</t>
  </si>
  <si>
    <t>Исполнено за 9 месяцев 2019 года</t>
  </si>
  <si>
    <t>Исполнено за  9 месяцев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</si>
</sst>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2" xfId="1" applyFont="1" applyFill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3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1" xfId="2" applyFont="1" applyFill="1" applyBorder="1" applyAlignment="1" applyProtection="1">
      <alignment horizontal="center" vertical="top" shrinkToFit="1"/>
    </xf>
    <xf numFmtId="4" fontId="2" fillId="0" borderId="1" xfId="1" applyFont="1" applyFill="1" applyBorder="1" applyAlignment="1" applyProtection="1">
      <alignment horizontal="center" vertical="top" shrinkToFit="1"/>
    </xf>
    <xf numFmtId="4" fontId="2" fillId="0" borderId="2" xfId="1" applyFont="1" applyFill="1" applyAlignment="1" applyProtection="1">
      <alignment horizontal="center" vertical="center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2" fillId="0" borderId="2" xfId="1" applyNumberFormat="1" applyFont="1" applyFill="1" applyAlignment="1" applyProtection="1">
      <alignment horizontal="center" vertical="top" shrinkToFit="1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4" fontId="2" fillId="0" borderId="2" xfId="1" applyFont="1" applyFill="1" applyAlignment="1" applyProtection="1">
      <alignment horizontal="center" vertical="center"/>
    </xf>
    <xf numFmtId="4" fontId="2" fillId="0" borderId="2" xfId="3" applyNumberFormat="1" applyFont="1" applyFill="1" applyAlignment="1" applyProtection="1">
      <alignment horizontal="center" vertical="center"/>
    </xf>
    <xf numFmtId="4" fontId="2" fillId="0" borderId="2" xfId="3" applyNumberFormat="1" applyFont="1" applyFill="1" applyAlignment="1" applyProtection="1">
      <alignment horizontal="center" vertical="center" shrinkToFit="1"/>
    </xf>
    <xf numFmtId="4" fontId="2" fillId="0" borderId="2" xfId="3" applyNumberFormat="1" applyFont="1" applyFill="1" applyAlignment="1" applyProtection="1">
      <alignment horizontal="center" vertical="top" shrinkToFit="1"/>
    </xf>
    <xf numFmtId="4" fontId="2" fillId="0" borderId="2" xfId="3" applyNumberFormat="1" applyFont="1" applyFill="1" applyProtection="1">
      <alignment horizontal="right" vertical="top" shrinkToFit="1"/>
    </xf>
    <xf numFmtId="4" fontId="2" fillId="0" borderId="2" xfId="1" applyFont="1" applyFill="1" applyAlignment="1" applyProtection="1">
      <alignment vertical="center" shrinkToFit="1"/>
    </xf>
    <xf numFmtId="4" fontId="2" fillId="0" borderId="2" xfId="1" applyFont="1" applyFill="1" applyAlignment="1" applyProtection="1">
      <alignment vertical="top" shrinkToFit="1"/>
    </xf>
    <xf numFmtId="4" fontId="2" fillId="0" borderId="2" xfId="3" applyNumberFormat="1" applyFont="1" applyFill="1" applyAlignment="1" applyProtection="1">
      <alignment vertical="center"/>
    </xf>
    <xf numFmtId="4" fontId="2" fillId="0" borderId="2" xfId="3" applyNumberFormat="1" applyFont="1" applyFill="1" applyAlignment="1" applyProtection="1">
      <alignment vertical="top" shrinkToFit="1"/>
    </xf>
  </cellXfs>
  <cellStyles count="4">
    <cellStyle name="xl36" xfId="2"/>
    <cellStyle name="xl41" xfId="1"/>
    <cellStyle name="xl6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00" workbookViewId="0">
      <selection activeCell="E39" sqref="E39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5" t="s">
        <v>81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1" t="s">
        <v>74</v>
      </c>
    </row>
    <row r="3" spans="1:9" ht="66" customHeight="1" x14ac:dyDescent="0.25">
      <c r="A3" s="6" t="s">
        <v>0</v>
      </c>
      <c r="B3" s="6" t="s">
        <v>1</v>
      </c>
      <c r="C3" s="8" t="s">
        <v>75</v>
      </c>
      <c r="D3" s="8" t="s">
        <v>82</v>
      </c>
      <c r="E3" s="8" t="s">
        <v>83</v>
      </c>
      <c r="F3" s="12" t="s">
        <v>77</v>
      </c>
      <c r="G3" s="27" t="s">
        <v>78</v>
      </c>
      <c r="H3" s="27"/>
      <c r="I3" s="27"/>
    </row>
    <row r="4" spans="1:9" ht="15.75" x14ac:dyDescent="0.25">
      <c r="A4" s="3" t="s">
        <v>2</v>
      </c>
      <c r="B4" s="4" t="s">
        <v>37</v>
      </c>
      <c r="C4" s="15">
        <f>C5+C6+C7+C8+C9+C10+C11</f>
        <v>29868398.339999996</v>
      </c>
      <c r="D4" s="15">
        <f>D5+D6+D7+D8+D9+D10+D11</f>
        <v>21432056.319999997</v>
      </c>
      <c r="E4" s="15">
        <f>E5+E6+E7+E8+E9+E10+E11</f>
        <v>28863659.050000004</v>
      </c>
      <c r="F4" s="16">
        <f>D4/C4*100</f>
        <v>71.75495678085295</v>
      </c>
      <c r="G4" s="24">
        <f>D4/E4*100</f>
        <v>74.252735188125754</v>
      </c>
      <c r="H4" s="24"/>
      <c r="I4" s="24"/>
    </row>
    <row r="5" spans="1:9" ht="47.25" x14ac:dyDescent="0.25">
      <c r="A5" s="5" t="s">
        <v>3</v>
      </c>
      <c r="B5" s="4" t="s">
        <v>38</v>
      </c>
      <c r="C5" s="21">
        <v>1104929.28</v>
      </c>
      <c r="D5" s="21">
        <v>835461.62</v>
      </c>
      <c r="E5" s="29">
        <v>1103944.54</v>
      </c>
      <c r="F5" s="22">
        <f t="shared" ref="F5:F41" si="0">D5/C5*100</f>
        <v>75.612225607778257</v>
      </c>
      <c r="G5" s="24">
        <f>D5/E5*100</f>
        <v>75.67967318358221</v>
      </c>
      <c r="H5" s="24"/>
      <c r="I5" s="24"/>
    </row>
    <row r="6" spans="1:9" ht="63" x14ac:dyDescent="0.25">
      <c r="A6" s="5" t="s">
        <v>4</v>
      </c>
      <c r="B6" s="4" t="s">
        <v>39</v>
      </c>
      <c r="C6" s="21">
        <v>677335.4</v>
      </c>
      <c r="D6" s="21">
        <v>479648.17</v>
      </c>
      <c r="E6" s="30">
        <v>679243.42</v>
      </c>
      <c r="F6" s="22">
        <f t="shared" si="0"/>
        <v>70.813982260487194</v>
      </c>
      <c r="G6" s="24">
        <f t="shared" ref="G6:G41" si="1">D6/E6*100</f>
        <v>70.615063153648208</v>
      </c>
      <c r="H6" s="24"/>
      <c r="I6" s="24"/>
    </row>
    <row r="7" spans="1:9" ht="78.75" x14ac:dyDescent="0.25">
      <c r="A7" s="5" t="s">
        <v>5</v>
      </c>
      <c r="B7" s="4" t="s">
        <v>40</v>
      </c>
      <c r="C7" s="21">
        <v>18584516.309999999</v>
      </c>
      <c r="D7" s="21">
        <v>13455051.859999999</v>
      </c>
      <c r="E7" s="29">
        <v>18099725.48</v>
      </c>
      <c r="F7" s="22">
        <f t="shared" si="0"/>
        <v>72.399257723807835</v>
      </c>
      <c r="G7" s="24">
        <f t="shared" si="1"/>
        <v>74.338430573810001</v>
      </c>
      <c r="H7" s="24"/>
      <c r="I7" s="24"/>
    </row>
    <row r="8" spans="1:9" ht="15.75" x14ac:dyDescent="0.25">
      <c r="A8" s="5" t="s">
        <v>80</v>
      </c>
      <c r="B8" s="4" t="s">
        <v>79</v>
      </c>
      <c r="C8" s="15">
        <v>770</v>
      </c>
      <c r="D8" s="15">
        <v>0</v>
      </c>
      <c r="E8" s="31">
        <v>5242.6000000000004</v>
      </c>
      <c r="F8" s="16">
        <f t="shared" si="0"/>
        <v>0</v>
      </c>
      <c r="G8" s="24">
        <f t="shared" ref="G8" si="2">D8/E8*100</f>
        <v>0</v>
      </c>
      <c r="H8" s="24"/>
      <c r="I8" s="24"/>
    </row>
    <row r="9" spans="1:9" ht="63" x14ac:dyDescent="0.25">
      <c r="A9" s="5" t="s">
        <v>6</v>
      </c>
      <c r="B9" s="4" t="s">
        <v>41</v>
      </c>
      <c r="C9" s="21">
        <v>4000000</v>
      </c>
      <c r="D9" s="21">
        <v>2731595.65</v>
      </c>
      <c r="E9" s="29">
        <v>4193986.87</v>
      </c>
      <c r="F9" s="22">
        <f t="shared" si="0"/>
        <v>68.289891249999997</v>
      </c>
      <c r="G9" s="24">
        <f t="shared" si="1"/>
        <v>65.131239907768233</v>
      </c>
      <c r="H9" s="24"/>
      <c r="I9" s="24"/>
    </row>
    <row r="10" spans="1:9" ht="15.75" x14ac:dyDescent="0.25">
      <c r="A10" s="5" t="s">
        <v>42</v>
      </c>
      <c r="B10" s="4" t="s">
        <v>43</v>
      </c>
      <c r="C10" s="15">
        <v>332918.90000000002</v>
      </c>
      <c r="D10" s="15">
        <v>0</v>
      </c>
      <c r="E10" s="32">
        <v>0</v>
      </c>
      <c r="F10" s="16">
        <f t="shared" si="0"/>
        <v>0</v>
      </c>
      <c r="G10" s="24"/>
      <c r="H10" s="24"/>
      <c r="I10" s="24"/>
    </row>
    <row r="11" spans="1:9" ht="15.75" x14ac:dyDescent="0.25">
      <c r="A11" s="5" t="s">
        <v>7</v>
      </c>
      <c r="B11" s="4" t="s">
        <v>44</v>
      </c>
      <c r="C11" s="15">
        <v>5167928.45</v>
      </c>
      <c r="D11" s="15">
        <v>3930299.02</v>
      </c>
      <c r="E11" s="32">
        <v>4781516.1399999997</v>
      </c>
      <c r="F11" s="16">
        <f t="shared" si="0"/>
        <v>76.051730553661201</v>
      </c>
      <c r="G11" s="24">
        <f t="shared" si="1"/>
        <v>82.197757048667</v>
      </c>
      <c r="H11" s="24"/>
      <c r="I11" s="24"/>
    </row>
    <row r="12" spans="1:9" ht="31.5" x14ac:dyDescent="0.25">
      <c r="A12" s="3" t="s">
        <v>8</v>
      </c>
      <c r="B12" s="4" t="s">
        <v>45</v>
      </c>
      <c r="C12" s="21">
        <f>C13</f>
        <v>379599.1</v>
      </c>
      <c r="D12" s="21">
        <f>D13</f>
        <v>176635.08</v>
      </c>
      <c r="E12" s="21">
        <f>E13</f>
        <v>258243.97</v>
      </c>
      <c r="F12" s="22">
        <f t="shared" si="0"/>
        <v>46.532007056918737</v>
      </c>
      <c r="G12" s="24">
        <f t="shared" si="1"/>
        <v>68.398530273523903</v>
      </c>
      <c r="H12" s="24"/>
      <c r="I12" s="24"/>
    </row>
    <row r="13" spans="1:9" ht="47.25" customHeight="1" x14ac:dyDescent="0.25">
      <c r="A13" s="5" t="s">
        <v>9</v>
      </c>
      <c r="B13" s="4" t="s">
        <v>46</v>
      </c>
      <c r="C13" s="21">
        <v>379599.1</v>
      </c>
      <c r="D13" s="21">
        <v>176635.08</v>
      </c>
      <c r="E13" s="33">
        <v>258243.97</v>
      </c>
      <c r="F13" s="22">
        <f t="shared" si="0"/>
        <v>46.532007056918737</v>
      </c>
      <c r="G13" s="24">
        <f t="shared" si="1"/>
        <v>68.398530273523903</v>
      </c>
      <c r="H13" s="24"/>
      <c r="I13" s="24"/>
    </row>
    <row r="14" spans="1:9" ht="15.75" x14ac:dyDescent="0.25">
      <c r="A14" s="3" t="s">
        <v>10</v>
      </c>
      <c r="B14" s="4" t="s">
        <v>47</v>
      </c>
      <c r="C14" s="15">
        <f>C15+C16+C17+C18</f>
        <v>5604735.7699999996</v>
      </c>
      <c r="D14" s="15">
        <f>D15+D16+D17+D18</f>
        <v>3470170.71</v>
      </c>
      <c r="E14" s="34">
        <f>E15+E16+E17+E18</f>
        <v>5140222.3499999996</v>
      </c>
      <c r="F14" s="16">
        <f t="shared" si="0"/>
        <v>61.914974271837977</v>
      </c>
      <c r="G14" s="24">
        <f t="shared" si="1"/>
        <v>67.510128428588317</v>
      </c>
      <c r="H14" s="24"/>
      <c r="I14" s="24"/>
    </row>
    <row r="15" spans="1:9" ht="15.75" x14ac:dyDescent="0.25">
      <c r="A15" s="3" t="s">
        <v>11</v>
      </c>
      <c r="B15" s="4" t="s">
        <v>48</v>
      </c>
      <c r="C15" s="15">
        <v>51912</v>
      </c>
      <c r="D15" s="15">
        <v>0</v>
      </c>
      <c r="E15" s="35">
        <v>40000</v>
      </c>
      <c r="F15" s="16">
        <f t="shared" si="0"/>
        <v>0</v>
      </c>
      <c r="G15" s="24"/>
      <c r="H15" s="24"/>
      <c r="I15" s="24"/>
    </row>
    <row r="16" spans="1:9" ht="15.75" x14ac:dyDescent="0.25">
      <c r="A16" s="3" t="s">
        <v>12</v>
      </c>
      <c r="B16" s="4" t="s">
        <v>49</v>
      </c>
      <c r="C16" s="15">
        <v>531265</v>
      </c>
      <c r="D16" s="15">
        <v>0</v>
      </c>
      <c r="E16" s="35">
        <v>331232.5</v>
      </c>
      <c r="F16" s="16">
        <f t="shared" si="0"/>
        <v>0</v>
      </c>
      <c r="G16" s="24">
        <f t="shared" si="1"/>
        <v>0</v>
      </c>
      <c r="H16" s="24"/>
      <c r="I16" s="24"/>
    </row>
    <row r="17" spans="1:9" ht="15.75" x14ac:dyDescent="0.25">
      <c r="A17" s="3" t="s">
        <v>13</v>
      </c>
      <c r="B17" s="4" t="s">
        <v>50</v>
      </c>
      <c r="C17" s="15">
        <v>4271558.7699999996</v>
      </c>
      <c r="D17" s="15">
        <v>3359780.71</v>
      </c>
      <c r="E17" s="35">
        <v>4742114.8499999996</v>
      </c>
      <c r="F17" s="16">
        <f t="shared" si="0"/>
        <v>78.654675983774425</v>
      </c>
      <c r="G17" s="24">
        <f t="shared" si="1"/>
        <v>70.849838442862691</v>
      </c>
      <c r="H17" s="24"/>
      <c r="I17" s="24"/>
    </row>
    <row r="18" spans="1:9" ht="31.5" customHeight="1" x14ac:dyDescent="0.25">
      <c r="A18" s="3" t="s">
        <v>14</v>
      </c>
      <c r="B18" s="4" t="s">
        <v>51</v>
      </c>
      <c r="C18" s="28">
        <v>750000</v>
      </c>
      <c r="D18" s="28">
        <v>110390</v>
      </c>
      <c r="E18" s="35">
        <v>26875</v>
      </c>
      <c r="F18" s="16">
        <f t="shared" si="0"/>
        <v>14.718666666666666</v>
      </c>
      <c r="G18" s="24">
        <f t="shared" si="1"/>
        <v>410.75348837209305</v>
      </c>
      <c r="H18" s="24"/>
      <c r="I18" s="24"/>
    </row>
    <row r="19" spans="1:9" ht="15.75" x14ac:dyDescent="0.25">
      <c r="A19" s="3" t="s">
        <v>15</v>
      </c>
      <c r="B19" s="4" t="s">
        <v>52</v>
      </c>
      <c r="C19" s="15">
        <f>C20+C21+C22</f>
        <v>3943003.1399999997</v>
      </c>
      <c r="D19" s="15">
        <f>D20+D21+D22</f>
        <v>3120252.3600000003</v>
      </c>
      <c r="E19" s="34">
        <f>E20+E21+E22</f>
        <v>1262198.5</v>
      </c>
      <c r="F19" s="16">
        <f t="shared" si="0"/>
        <v>79.13390502651238</v>
      </c>
      <c r="G19" s="24">
        <f t="shared" si="1"/>
        <v>247.20773792711688</v>
      </c>
      <c r="H19" s="24"/>
      <c r="I19" s="24"/>
    </row>
    <row r="20" spans="1:9" ht="15.75" customHeight="1" x14ac:dyDescent="0.25">
      <c r="A20" s="3" t="s">
        <v>16</v>
      </c>
      <c r="B20" s="4" t="s">
        <v>53</v>
      </c>
      <c r="C20" s="11">
        <v>2085903.14</v>
      </c>
      <c r="D20" s="15">
        <v>1384359.36</v>
      </c>
      <c r="E20" s="36">
        <v>819624.87</v>
      </c>
      <c r="F20" s="16">
        <f t="shared" si="0"/>
        <v>66.367384633209767</v>
      </c>
      <c r="G20" s="24">
        <f t="shared" si="1"/>
        <v>168.90158054867223</v>
      </c>
      <c r="H20" s="24"/>
      <c r="I20" s="24"/>
    </row>
    <row r="21" spans="1:9" ht="15.75" x14ac:dyDescent="0.25">
      <c r="A21" s="3" t="s">
        <v>17</v>
      </c>
      <c r="B21" s="4" t="s">
        <v>54</v>
      </c>
      <c r="C21" s="23">
        <v>1635100</v>
      </c>
      <c r="D21" s="15">
        <v>1523893</v>
      </c>
      <c r="E21" s="36">
        <v>236096.51</v>
      </c>
      <c r="F21" s="16">
        <f t="shared" si="0"/>
        <v>93.198764601553421</v>
      </c>
      <c r="G21" s="24">
        <f t="shared" si="1"/>
        <v>645.45342072189032</v>
      </c>
      <c r="H21" s="24"/>
      <c r="I21" s="24"/>
    </row>
    <row r="22" spans="1:9" ht="21" customHeight="1" x14ac:dyDescent="0.25">
      <c r="A22" s="3" t="s">
        <v>18</v>
      </c>
      <c r="B22" s="4" t="s">
        <v>55</v>
      </c>
      <c r="C22" s="11">
        <v>222000</v>
      </c>
      <c r="D22" s="15">
        <v>212000</v>
      </c>
      <c r="E22" s="36">
        <v>206477.12</v>
      </c>
      <c r="F22" s="16">
        <f t="shared" si="0"/>
        <v>95.495495495495504</v>
      </c>
      <c r="G22" s="24">
        <f t="shared" si="1"/>
        <v>102.67481452666523</v>
      </c>
      <c r="H22" s="24"/>
      <c r="I22" s="24"/>
    </row>
    <row r="23" spans="1:9" ht="15.75" x14ac:dyDescent="0.25">
      <c r="A23" s="3" t="s">
        <v>19</v>
      </c>
      <c r="B23" s="4" t="s">
        <v>56</v>
      </c>
      <c r="C23" s="10">
        <f>C24</f>
        <v>456235</v>
      </c>
      <c r="D23" s="10">
        <f>D24</f>
        <v>0</v>
      </c>
      <c r="E23" s="10">
        <f>E24</f>
        <v>270723</v>
      </c>
      <c r="F23" s="16">
        <f t="shared" si="0"/>
        <v>0</v>
      </c>
      <c r="G23" s="24">
        <v>0</v>
      </c>
      <c r="H23" s="24"/>
      <c r="I23" s="24"/>
    </row>
    <row r="24" spans="1:9" ht="31.5" x14ac:dyDescent="0.25">
      <c r="A24" s="3" t="s">
        <v>20</v>
      </c>
      <c r="B24" s="4" t="s">
        <v>57</v>
      </c>
      <c r="C24" s="10">
        <v>456235</v>
      </c>
      <c r="D24" s="15">
        <v>0</v>
      </c>
      <c r="E24" s="15">
        <v>270723</v>
      </c>
      <c r="F24" s="16">
        <f t="shared" si="0"/>
        <v>0</v>
      </c>
      <c r="G24" s="24">
        <v>0</v>
      </c>
      <c r="H24" s="24"/>
      <c r="I24" s="24"/>
    </row>
    <row r="25" spans="1:9" ht="15.75" x14ac:dyDescent="0.25">
      <c r="A25" s="3" t="s">
        <v>21</v>
      </c>
      <c r="B25" s="4" t="s">
        <v>58</v>
      </c>
      <c r="C25" s="15">
        <f>C26+C27+C28+C29+C30</f>
        <v>61580046.759999998</v>
      </c>
      <c r="D25" s="15">
        <f>D26+D27+D28+D29+D30</f>
        <v>45011105.579999998</v>
      </c>
      <c r="E25" s="15">
        <f>E26+E27+E28+E29+E30</f>
        <v>62856790.479999997</v>
      </c>
      <c r="F25" s="16">
        <f t="shared" si="0"/>
        <v>73.093652811640055</v>
      </c>
      <c r="G25" s="24">
        <f t="shared" si="1"/>
        <v>71.608978499024374</v>
      </c>
      <c r="H25" s="24"/>
      <c r="I25" s="24"/>
    </row>
    <row r="26" spans="1:9" ht="15.75" x14ac:dyDescent="0.25">
      <c r="A26" s="3" t="s">
        <v>22</v>
      </c>
      <c r="B26" s="4" t="s">
        <v>59</v>
      </c>
      <c r="C26" s="15">
        <v>15926896</v>
      </c>
      <c r="D26" s="15">
        <v>11706713.140000001</v>
      </c>
      <c r="E26" s="32">
        <v>15857880.27</v>
      </c>
      <c r="F26" s="16">
        <f t="shared" si="0"/>
        <v>73.502791378809789</v>
      </c>
      <c r="G26" s="24">
        <f t="shared" si="1"/>
        <v>73.822685886630182</v>
      </c>
      <c r="H26" s="24"/>
      <c r="I26" s="24"/>
    </row>
    <row r="27" spans="1:9" ht="15.75" x14ac:dyDescent="0.25">
      <c r="A27" s="3" t="s">
        <v>23</v>
      </c>
      <c r="B27" s="4" t="s">
        <v>60</v>
      </c>
      <c r="C27" s="15">
        <v>34771324.609999999</v>
      </c>
      <c r="D27" s="15">
        <v>25499498.539999999</v>
      </c>
      <c r="E27" s="32">
        <v>36581320.829999998</v>
      </c>
      <c r="F27" s="16">
        <f t="shared" si="0"/>
        <v>73.334849408257838</v>
      </c>
      <c r="G27" s="24">
        <f t="shared" si="1"/>
        <v>69.706336352645039</v>
      </c>
      <c r="H27" s="24"/>
      <c r="I27" s="24"/>
    </row>
    <row r="28" spans="1:9" ht="15.75" x14ac:dyDescent="0.25">
      <c r="A28" s="3" t="s">
        <v>76</v>
      </c>
      <c r="B28" s="4" t="s">
        <v>61</v>
      </c>
      <c r="C28" s="15">
        <v>5393085.1900000004</v>
      </c>
      <c r="D28" s="15">
        <v>3850160.04</v>
      </c>
      <c r="E28" s="32">
        <v>5285337.45</v>
      </c>
      <c r="F28" s="16">
        <f t="shared" si="0"/>
        <v>71.390677216430163</v>
      </c>
      <c r="G28" s="24">
        <f>D28/E28*100</f>
        <v>72.84605905342903</v>
      </c>
      <c r="H28" s="24"/>
      <c r="I28" s="24"/>
    </row>
    <row r="29" spans="1:9" ht="15.75" x14ac:dyDescent="0.25">
      <c r="A29" s="3" t="s">
        <v>24</v>
      </c>
      <c r="B29" s="4" t="s">
        <v>62</v>
      </c>
      <c r="C29" s="15">
        <v>322100</v>
      </c>
      <c r="D29" s="15">
        <v>263533.15999999997</v>
      </c>
      <c r="E29" s="32">
        <v>185100</v>
      </c>
      <c r="F29" s="16">
        <f t="shared" si="0"/>
        <v>81.817187208941306</v>
      </c>
      <c r="G29" s="24">
        <f t="shared" si="1"/>
        <v>142.37339816315503</v>
      </c>
      <c r="H29" s="24"/>
      <c r="I29" s="24"/>
    </row>
    <row r="30" spans="1:9" ht="15.75" x14ac:dyDescent="0.25">
      <c r="A30" s="3" t="s">
        <v>25</v>
      </c>
      <c r="B30" s="4" t="s">
        <v>63</v>
      </c>
      <c r="C30" s="15">
        <v>5166640.96</v>
      </c>
      <c r="D30" s="15">
        <v>3691200.7</v>
      </c>
      <c r="E30" s="32">
        <v>4947151.93</v>
      </c>
      <c r="F30" s="16">
        <f t="shared" si="0"/>
        <v>71.442949656792095</v>
      </c>
      <c r="G30" s="24">
        <f t="shared" si="1"/>
        <v>74.612640812913142</v>
      </c>
      <c r="H30" s="24"/>
      <c r="I30" s="24"/>
    </row>
    <row r="31" spans="1:9" ht="15.75" x14ac:dyDescent="0.25">
      <c r="A31" s="3" t="s">
        <v>26</v>
      </c>
      <c r="B31" s="4" t="s">
        <v>64</v>
      </c>
      <c r="C31" s="15">
        <f>C32+C33</f>
        <v>4462121</v>
      </c>
      <c r="D31" s="15">
        <f>D32+D33</f>
        <v>3229267.8</v>
      </c>
      <c r="E31" s="15">
        <f>E32+E33</f>
        <v>3742623.5999999996</v>
      </c>
      <c r="F31" s="16">
        <f t="shared" si="0"/>
        <v>72.370690978572739</v>
      </c>
      <c r="G31" s="24">
        <f t="shared" si="1"/>
        <v>86.283531157127328</v>
      </c>
      <c r="H31" s="24"/>
      <c r="I31" s="24"/>
    </row>
    <row r="32" spans="1:9" ht="15.75" x14ac:dyDescent="0.25">
      <c r="A32" s="3" t="s">
        <v>27</v>
      </c>
      <c r="B32" s="4" t="s">
        <v>65</v>
      </c>
      <c r="C32" s="15">
        <v>2470548</v>
      </c>
      <c r="D32" s="15">
        <v>1784810.68</v>
      </c>
      <c r="E32" s="32">
        <v>1952922.41</v>
      </c>
      <c r="F32" s="16">
        <f t="shared" si="0"/>
        <v>72.243513584840287</v>
      </c>
      <c r="G32" s="24">
        <f t="shared" si="1"/>
        <v>91.391786527760715</v>
      </c>
      <c r="H32" s="24"/>
      <c r="I32" s="24"/>
    </row>
    <row r="33" spans="1:9" ht="31.5" x14ac:dyDescent="0.25">
      <c r="A33" s="3" t="s">
        <v>28</v>
      </c>
      <c r="B33" s="4" t="s">
        <v>66</v>
      </c>
      <c r="C33" s="15">
        <v>1991573</v>
      </c>
      <c r="D33" s="15">
        <v>1444457.12</v>
      </c>
      <c r="E33" s="32">
        <v>1789701.19</v>
      </c>
      <c r="F33" s="16">
        <f t="shared" si="0"/>
        <v>72.528454643640984</v>
      </c>
      <c r="G33" s="24">
        <f t="shared" si="1"/>
        <v>80.709401550992993</v>
      </c>
      <c r="H33" s="24"/>
      <c r="I33" s="24"/>
    </row>
    <row r="34" spans="1:9" ht="15.75" x14ac:dyDescent="0.25">
      <c r="A34" s="3" t="s">
        <v>29</v>
      </c>
      <c r="B34" s="4" t="s">
        <v>67</v>
      </c>
      <c r="C34" s="15">
        <f>C35+C36+C37+C38</f>
        <v>5086569.54</v>
      </c>
      <c r="D34" s="15">
        <f>D35+D36+D37+D38</f>
        <v>1688153.4100000001</v>
      </c>
      <c r="E34" s="15">
        <f>E35+E36+E37+E38</f>
        <v>3916936.98</v>
      </c>
      <c r="F34" s="16">
        <f t="shared" si="0"/>
        <v>33.18844649079545</v>
      </c>
      <c r="G34" s="24">
        <f t="shared" si="1"/>
        <v>43.098814676359694</v>
      </c>
      <c r="H34" s="24"/>
      <c r="I34" s="24"/>
    </row>
    <row r="35" spans="1:9" ht="15.75" x14ac:dyDescent="0.25">
      <c r="A35" s="3" t="s">
        <v>30</v>
      </c>
      <c r="B35" s="4" t="s">
        <v>68</v>
      </c>
      <c r="C35" s="15">
        <v>1694101.44</v>
      </c>
      <c r="D35" s="15">
        <v>1235286.27</v>
      </c>
      <c r="E35" s="32">
        <v>1858383.7</v>
      </c>
      <c r="F35" s="16">
        <f t="shared" si="0"/>
        <v>72.916901009186333</v>
      </c>
      <c r="G35" s="24">
        <f t="shared" si="1"/>
        <v>66.471002194003319</v>
      </c>
      <c r="H35" s="24"/>
      <c r="I35" s="24"/>
    </row>
    <row r="36" spans="1:9" ht="15.75" x14ac:dyDescent="0.25">
      <c r="A36" s="3" t="s">
        <v>31</v>
      </c>
      <c r="B36" s="4" t="s">
        <v>69</v>
      </c>
      <c r="C36" s="15">
        <v>1930535.72</v>
      </c>
      <c r="D36" s="15">
        <v>100442</v>
      </c>
      <c r="E36" s="32">
        <v>1698444.01</v>
      </c>
      <c r="F36" s="16">
        <f t="shared" si="0"/>
        <v>5.2028045355203272</v>
      </c>
      <c r="G36" s="24">
        <f t="shared" si="1"/>
        <v>5.9137657413858467</v>
      </c>
      <c r="H36" s="24"/>
      <c r="I36" s="24"/>
    </row>
    <row r="37" spans="1:9" ht="15.75" x14ac:dyDescent="0.25">
      <c r="A37" s="3" t="s">
        <v>32</v>
      </c>
      <c r="B37" s="4" t="s">
        <v>70</v>
      </c>
      <c r="C37" s="15">
        <v>1334932.3799999999</v>
      </c>
      <c r="D37" s="15">
        <v>256331.14</v>
      </c>
      <c r="E37" s="32">
        <v>240728.09</v>
      </c>
      <c r="F37" s="16">
        <f t="shared" si="0"/>
        <v>19.201807060819068</v>
      </c>
      <c r="G37" s="24">
        <f t="shared" si="1"/>
        <v>106.48160752656659</v>
      </c>
      <c r="H37" s="24"/>
      <c r="I37" s="24"/>
    </row>
    <row r="38" spans="1:9" ht="31.5" x14ac:dyDescent="0.25">
      <c r="A38" s="3" t="s">
        <v>33</v>
      </c>
      <c r="B38" s="4" t="s">
        <v>71</v>
      </c>
      <c r="C38" s="15">
        <v>127000</v>
      </c>
      <c r="D38" s="15">
        <v>96094</v>
      </c>
      <c r="E38" s="32">
        <v>119381.18</v>
      </c>
      <c r="F38" s="16">
        <f t="shared" si="0"/>
        <v>75.664566929133855</v>
      </c>
      <c r="G38" s="24">
        <f t="shared" si="1"/>
        <v>80.493424507950081</v>
      </c>
      <c r="H38" s="24"/>
      <c r="I38" s="24"/>
    </row>
    <row r="39" spans="1:9" ht="15.75" x14ac:dyDescent="0.25">
      <c r="A39" s="3" t="s">
        <v>34</v>
      </c>
      <c r="B39" s="4" t="s">
        <v>72</v>
      </c>
      <c r="C39" s="15">
        <f>C40</f>
        <v>1259257</v>
      </c>
      <c r="D39" s="15">
        <f>D40</f>
        <v>522103.45</v>
      </c>
      <c r="E39" s="15">
        <f>E40</f>
        <v>890274.6</v>
      </c>
      <c r="F39" s="16">
        <f t="shared" si="0"/>
        <v>41.461230709855094</v>
      </c>
      <c r="G39" s="24">
        <f t="shared" si="1"/>
        <v>58.645214633777044</v>
      </c>
      <c r="H39" s="24"/>
      <c r="I39" s="24"/>
    </row>
    <row r="40" spans="1:9" ht="15.75" x14ac:dyDescent="0.25">
      <c r="A40" s="13" t="s">
        <v>35</v>
      </c>
      <c r="B40" s="14" t="s">
        <v>73</v>
      </c>
      <c r="C40" s="17">
        <v>1259257</v>
      </c>
      <c r="D40" s="17">
        <v>522103.45</v>
      </c>
      <c r="E40" s="17">
        <v>890274.6</v>
      </c>
      <c r="F40" s="18">
        <f t="shared" si="0"/>
        <v>41.461230709855094</v>
      </c>
      <c r="G40" s="24">
        <f t="shared" si="1"/>
        <v>58.645214633777044</v>
      </c>
      <c r="H40" s="24"/>
      <c r="I40" s="24"/>
    </row>
    <row r="41" spans="1:9" ht="23.25" customHeight="1" x14ac:dyDescent="0.25">
      <c r="A41" s="3" t="s">
        <v>36</v>
      </c>
      <c r="B41" s="3"/>
      <c r="C41" s="19">
        <f>C4+C12+C14+C19+C23+C25+C31+C34+C39</f>
        <v>112639965.64999999</v>
      </c>
      <c r="D41" s="19">
        <f>D4+D12+D14+D19+D23+D25+D31+D34+D39</f>
        <v>78649744.709999993</v>
      </c>
      <c r="E41" s="19">
        <f>E4+E12+E14+E19+E23+E25+E31+E34+E39</f>
        <v>107201672.52999999</v>
      </c>
      <c r="F41" s="20">
        <f t="shared" si="0"/>
        <v>69.82401340070011</v>
      </c>
      <c r="G41" s="24">
        <f t="shared" si="1"/>
        <v>73.366154514044695</v>
      </c>
      <c r="H41" s="24"/>
      <c r="I41" s="24"/>
    </row>
    <row r="42" spans="1:9" ht="18.75" x14ac:dyDescent="0.25">
      <c r="A42" s="2"/>
      <c r="D42" s="9"/>
      <c r="E42" s="9"/>
      <c r="F42" s="9"/>
    </row>
  </sheetData>
  <mergeCells count="40"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I8"/>
    <mergeCell ref="G41:I41"/>
    <mergeCell ref="G36:I36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25:I25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</mergeCells>
  <pageMargins left="0.7" right="0.7" top="0.75" bottom="0.75" header="0.3" footer="0.3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Пучкова</cp:lastModifiedBy>
  <dcterms:created xsi:type="dcterms:W3CDTF">2017-08-15T12:45:42Z</dcterms:created>
  <dcterms:modified xsi:type="dcterms:W3CDTF">2019-10-15T09:12:38Z</dcterms:modified>
</cp:coreProperties>
</file>