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БЮДЖЕТ НА 2018-2020 г\Исполнение бюджета\за 1 полугодие 2018г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8" i="1"/>
  <c r="D39" i="1"/>
  <c r="C39" i="1"/>
  <c r="D34" i="1"/>
  <c r="C34" i="1"/>
  <c r="D31" i="1"/>
  <c r="C31" i="1"/>
  <c r="D25" i="1"/>
  <c r="C25" i="1"/>
  <c r="D23" i="1"/>
  <c r="C23" i="1"/>
  <c r="D19" i="1"/>
  <c r="C19" i="1"/>
  <c r="D14" i="1"/>
  <c r="C14" i="1"/>
  <c r="C41" i="1" s="1"/>
  <c r="D12" i="1"/>
  <c r="C12" i="1"/>
  <c r="D4" i="1"/>
  <c r="C4" i="1"/>
  <c r="E41" i="1"/>
  <c r="D41" i="1" l="1"/>
  <c r="F7" i="1"/>
  <c r="G5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7" i="1"/>
  <c r="G26" i="1"/>
  <c r="G25" i="1"/>
  <c r="G22" i="1"/>
  <c r="G21" i="1"/>
  <c r="G20" i="1"/>
  <c r="G19" i="1"/>
  <c r="G18" i="1"/>
  <c r="G17" i="1"/>
  <c r="G16" i="1"/>
  <c r="G14" i="1"/>
  <c r="G13" i="1"/>
  <c r="G12" i="1"/>
  <c r="G11" i="1"/>
  <c r="G9" i="1"/>
  <c r="G7" i="1"/>
  <c r="G6" i="1"/>
  <c r="G4" i="1"/>
  <c r="F5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" i="1"/>
</calcChain>
</file>

<file path=xl/sharedStrings.xml><?xml version="1.0" encoding="utf-8"?>
<sst xmlns="http://schemas.openxmlformats.org/spreadsheetml/2006/main" count="84" uniqueCount="84">
  <si>
    <t>Наименование показателя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</si>
  <si>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</si>
  <si>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</si>
  <si>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</si>
  <si>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</si>
  <si>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</si>
  <si>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надзора.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</si>
  <si>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</si>
  <si>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</si>
  <si>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</si>
  <si>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</si>
  <si>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</si>
  <si>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</si>
  <si>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</si>
  <si>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</si>
  <si>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</si>
  <si>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</si>
  <si>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</si>
  <si>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</si>
  <si>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</si>
  <si>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</si>
  <si>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</si>
  <si>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</si>
  <si>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</si>
  <si>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</si>
  <si>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</si>
  <si>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</si>
  <si>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</si>
  <si>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</si>
  <si>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</si>
  <si>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</si>
  <si>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</si>
  <si>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</si>
  <si>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</si>
  <si>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</si>
  <si>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</si>
  <si>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ИТОГО</t>
  </si>
  <si>
    <t>0100</t>
  </si>
  <si>
    <t>0102</t>
  </si>
  <si>
    <t>0103</t>
  </si>
  <si>
    <t>0104</t>
  </si>
  <si>
    <t>0106</t>
  </si>
  <si>
    <t>Резервные фонды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</si>
  <si>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</si>
  <si>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</si>
  <si>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</si>
  <si>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</si>
  <si>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</si>
  <si>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</si>
  <si>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</si>
  <si>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</si>
  <si>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</si>
  <si>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</si>
  <si>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</si>
  <si>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</si>
  <si>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</si>
  <si>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</si>
  <si>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</si>
  <si>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</si>
  <si>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</si>
  <si>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</si>
  <si>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</si>
  <si>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</si>
  <si>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</si>
  <si>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</si>
  <si>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</si>
  <si>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</si>
  <si>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</si>
  <si>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</si>
  <si>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</si>
  <si>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</si>
  <si>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</si>
  <si>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</si>
  <si>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</si>
  <si>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 xml:space="preserve">                                                                                                                                                                                                    (руб)</t>
  </si>
  <si>
    <t>Утвержденный бюджет</t>
  </si>
  <si>
    <t>Дополнительное образование детей</t>
  </si>
  <si>
    <t>% исполнения к  утвержденному бюджету</t>
  </si>
  <si>
    <t xml:space="preserve">темп роста/снижения %  </t>
  </si>
  <si>
    <t>0105</t>
  </si>
  <si>
    <t>Судебная система</t>
  </si>
  <si>
    <t>Исполнение бюджета Пестяковского муниципального района по расходам в разрезе разделов и подразделов классификации расходов  за  1 полугодие 2019  года</t>
  </si>
  <si>
    <t>Исполнено за  1 полугодие 2018г.</t>
  </si>
  <si>
    <t>Исполнено за 1 полугодие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</si>
</sst>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vertical="center" wrapText="1"/>
    </xf>
    <xf numFmtId="4" fontId="4" fillId="0" borderId="0" xfId="2" applyFill="1" applyBorder="1" applyProtection="1">
      <alignment horizontal="right" vertical="top" shrinkToFi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" fontId="2" fillId="0" borderId="2" xfId="1" applyFont="1" applyFill="1" applyAlignment="1" applyProtection="1">
      <alignment horizontal="center" vertical="top" shrinkToFit="1"/>
    </xf>
    <xf numFmtId="4" fontId="2" fillId="0" borderId="5" xfId="1" applyFont="1" applyFill="1" applyBorder="1" applyAlignment="1" applyProtection="1">
      <alignment horizontal="center" vertical="top" shrinkToFit="1"/>
    </xf>
    <xf numFmtId="4" fontId="2" fillId="0" borderId="3" xfId="1" applyFont="1" applyFill="1" applyBorder="1" applyAlignment="1" applyProtection="1">
      <alignment horizontal="center" vertical="top" shrinkToFit="1"/>
    </xf>
    <xf numFmtId="4" fontId="2" fillId="0" borderId="7" xfId="1" applyFont="1" applyFill="1" applyBorder="1" applyAlignment="1" applyProtection="1">
      <alignment horizontal="center" vertical="top" shrinkToFit="1"/>
    </xf>
    <xf numFmtId="4" fontId="2" fillId="0" borderId="1" xfId="2" applyFont="1" applyFill="1" applyBorder="1" applyAlignment="1" applyProtection="1">
      <alignment horizontal="center" vertical="top" shrinkToFit="1"/>
    </xf>
    <xf numFmtId="4" fontId="2" fillId="0" borderId="1" xfId="1" applyFont="1" applyFill="1" applyBorder="1" applyAlignment="1" applyProtection="1">
      <alignment horizontal="center" vertical="top" shrinkToFit="1"/>
    </xf>
    <xf numFmtId="4" fontId="2" fillId="0" borderId="2" xfId="1" applyFont="1" applyFill="1" applyAlignment="1" applyProtection="1">
      <alignment horizontal="center" vertical="center" shrinkToFit="1"/>
    </xf>
    <xf numFmtId="4" fontId="2" fillId="0" borderId="5" xfId="1" applyFont="1" applyFill="1" applyBorder="1" applyAlignment="1" applyProtection="1">
      <alignment horizontal="center" vertical="center" shrinkToFit="1"/>
    </xf>
    <xf numFmtId="2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  <xf numFmtId="4" fontId="2" fillId="0" borderId="2" xfId="1" applyNumberFormat="1" applyFont="1" applyFill="1" applyAlignment="1" applyProtection="1">
      <alignment horizontal="center" vertical="top" shrinkToFit="1"/>
    </xf>
  </cellXfs>
  <cellStyles count="3">
    <cellStyle name="xl36" xfId="2"/>
    <cellStyle name="xl4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zoomScaleSheetLayoutView="100" workbookViewId="0">
      <selection activeCell="G28" sqref="G28:I28"/>
    </sheetView>
  </sheetViews>
  <sheetFormatPr defaultRowHeight="15" x14ac:dyDescent="0.25"/>
  <cols>
    <col min="1" max="1" width="46.85546875" customWidth="1"/>
    <col min="2" max="2" width="19.5703125" customWidth="1"/>
    <col min="3" max="3" width="19.5703125" style="7" customWidth="1"/>
    <col min="4" max="4" width="16.28515625" style="7" customWidth="1"/>
    <col min="5" max="5" width="18.85546875" style="7" customWidth="1"/>
    <col min="6" max="6" width="15" style="7" customWidth="1"/>
    <col min="8" max="8" width="9" customWidth="1"/>
    <col min="9" max="9" width="9.140625" hidden="1" customWidth="1"/>
  </cols>
  <sheetData>
    <row r="1" spans="1:9" ht="31.5" customHeight="1" x14ac:dyDescent="0.3">
      <c r="A1" s="24" t="s">
        <v>81</v>
      </c>
      <c r="B1" s="25"/>
      <c r="C1" s="25"/>
      <c r="D1" s="25"/>
      <c r="E1" s="25"/>
      <c r="F1" s="25"/>
      <c r="G1" s="25"/>
      <c r="H1" s="25"/>
      <c r="I1" s="25"/>
    </row>
    <row r="2" spans="1:9" ht="18.75" x14ac:dyDescent="0.25">
      <c r="A2" s="1" t="s">
        <v>74</v>
      </c>
    </row>
    <row r="3" spans="1:9" ht="66" customHeight="1" x14ac:dyDescent="0.25">
      <c r="A3" s="6" t="s">
        <v>0</v>
      </c>
      <c r="B3" s="6" t="s">
        <v>1</v>
      </c>
      <c r="C3" s="8" t="s">
        <v>75</v>
      </c>
      <c r="D3" s="8" t="s">
        <v>83</v>
      </c>
      <c r="E3" s="8" t="s">
        <v>82</v>
      </c>
      <c r="F3" s="12" t="s">
        <v>77</v>
      </c>
      <c r="G3" s="26" t="s">
        <v>78</v>
      </c>
      <c r="H3" s="26"/>
      <c r="I3" s="26"/>
    </row>
    <row r="4" spans="1:9" ht="15.75" x14ac:dyDescent="0.25">
      <c r="A4" s="3" t="s">
        <v>2</v>
      </c>
      <c r="B4" s="4" t="s">
        <v>37</v>
      </c>
      <c r="C4" s="15">
        <f>C5+C6+C7+C8+C9+C10+C11</f>
        <v>29351020.339999996</v>
      </c>
      <c r="D4" s="15">
        <f>D5+D6+D7+D8+D9+D10+D11</f>
        <v>14180719.48</v>
      </c>
      <c r="E4" s="15">
        <v>13344533.27</v>
      </c>
      <c r="F4" s="16">
        <f>D4/C4*100</f>
        <v>48.314230019030411</v>
      </c>
      <c r="G4" s="23">
        <f>D4/E4*100</f>
        <v>106.26613305299961</v>
      </c>
      <c r="H4" s="23"/>
      <c r="I4" s="23"/>
    </row>
    <row r="5" spans="1:9" ht="47.25" x14ac:dyDescent="0.25">
      <c r="A5" s="5" t="s">
        <v>3</v>
      </c>
      <c r="B5" s="4" t="s">
        <v>38</v>
      </c>
      <c r="C5" s="21">
        <v>1104929.28</v>
      </c>
      <c r="D5" s="21">
        <v>583254.74</v>
      </c>
      <c r="E5" s="21">
        <v>617972.79</v>
      </c>
      <c r="F5" s="22">
        <f t="shared" ref="F5:F41" si="0">D5/C5*100</f>
        <v>52.786612732355145</v>
      </c>
      <c r="G5" s="23">
        <f>D5/E5*100</f>
        <v>94.381945198590373</v>
      </c>
      <c r="H5" s="23"/>
      <c r="I5" s="23"/>
    </row>
    <row r="6" spans="1:9" ht="63" x14ac:dyDescent="0.25">
      <c r="A6" s="5" t="s">
        <v>4</v>
      </c>
      <c r="B6" s="4" t="s">
        <v>39</v>
      </c>
      <c r="C6" s="21">
        <v>677335.4</v>
      </c>
      <c r="D6" s="21">
        <v>337740.88</v>
      </c>
      <c r="E6" s="21">
        <v>354662.69</v>
      </c>
      <c r="F6" s="22">
        <f t="shared" si="0"/>
        <v>49.86316675608569</v>
      </c>
      <c r="G6" s="23">
        <f t="shared" ref="G6:G41" si="1">D6/E6*100</f>
        <v>95.228759472838831</v>
      </c>
      <c r="H6" s="23"/>
      <c r="I6" s="23"/>
    </row>
    <row r="7" spans="1:9" ht="78.75" x14ac:dyDescent="0.25">
      <c r="A7" s="5" t="s">
        <v>5</v>
      </c>
      <c r="B7" s="4" t="s">
        <v>40</v>
      </c>
      <c r="C7" s="21">
        <v>17984516.309999999</v>
      </c>
      <c r="D7" s="21">
        <v>8938734.4900000002</v>
      </c>
      <c r="E7" s="21">
        <v>8274537.3300000001</v>
      </c>
      <c r="F7" s="22">
        <f t="shared" si="0"/>
        <v>49.702390300203746</v>
      </c>
      <c r="G7" s="23">
        <f t="shared" si="1"/>
        <v>108.02700058638808</v>
      </c>
      <c r="H7" s="23"/>
      <c r="I7" s="23"/>
    </row>
    <row r="8" spans="1:9" ht="15.75" x14ac:dyDescent="0.25">
      <c r="A8" s="5" t="s">
        <v>80</v>
      </c>
      <c r="B8" s="4" t="s">
        <v>79</v>
      </c>
      <c r="C8" s="15">
        <v>770</v>
      </c>
      <c r="D8" s="15">
        <v>0</v>
      </c>
      <c r="E8" s="15">
        <v>5352</v>
      </c>
      <c r="F8" s="16">
        <f t="shared" si="0"/>
        <v>0</v>
      </c>
      <c r="G8" s="23">
        <f t="shared" ref="G8" si="2">D8/E8*100</f>
        <v>0</v>
      </c>
      <c r="H8" s="23"/>
      <c r="I8" s="23"/>
    </row>
    <row r="9" spans="1:9" ht="63" x14ac:dyDescent="0.25">
      <c r="A9" s="5" t="s">
        <v>6</v>
      </c>
      <c r="B9" s="4" t="s">
        <v>41</v>
      </c>
      <c r="C9" s="21">
        <v>4000000</v>
      </c>
      <c r="D9" s="21">
        <v>1718409.07</v>
      </c>
      <c r="E9" s="21">
        <v>1902381.96</v>
      </c>
      <c r="F9" s="22">
        <f t="shared" si="0"/>
        <v>42.960226750000004</v>
      </c>
      <c r="G9" s="23">
        <f t="shared" si="1"/>
        <v>90.329340065861444</v>
      </c>
      <c r="H9" s="23"/>
      <c r="I9" s="23"/>
    </row>
    <row r="10" spans="1:9" ht="15.75" x14ac:dyDescent="0.25">
      <c r="A10" s="5" t="s">
        <v>42</v>
      </c>
      <c r="B10" s="4" t="s">
        <v>43</v>
      </c>
      <c r="C10" s="15">
        <v>405160.9</v>
      </c>
      <c r="D10" s="15">
        <v>0</v>
      </c>
      <c r="E10" s="15">
        <v>0</v>
      </c>
      <c r="F10" s="16">
        <f t="shared" si="0"/>
        <v>0</v>
      </c>
      <c r="G10" s="23"/>
      <c r="H10" s="23"/>
      <c r="I10" s="23"/>
    </row>
    <row r="11" spans="1:9" ht="15.75" x14ac:dyDescent="0.25">
      <c r="A11" s="5" t="s">
        <v>7</v>
      </c>
      <c r="B11" s="4" t="s">
        <v>44</v>
      </c>
      <c r="C11" s="15">
        <v>5178308.45</v>
      </c>
      <c r="D11" s="15">
        <v>2602580.2999999998</v>
      </c>
      <c r="E11" s="15">
        <v>2189626.5</v>
      </c>
      <c r="F11" s="16">
        <f t="shared" si="0"/>
        <v>50.259275304467423</v>
      </c>
      <c r="G11" s="23">
        <f t="shared" si="1"/>
        <v>118.85955435778659</v>
      </c>
      <c r="H11" s="23"/>
      <c r="I11" s="23"/>
    </row>
    <row r="12" spans="1:9" ht="31.5" x14ac:dyDescent="0.25">
      <c r="A12" s="3" t="s">
        <v>8</v>
      </c>
      <c r="B12" s="4" t="s">
        <v>45</v>
      </c>
      <c r="C12" s="21">
        <f>C13</f>
        <v>379599.1</v>
      </c>
      <c r="D12" s="21">
        <f>D13</f>
        <v>78105.98</v>
      </c>
      <c r="E12" s="21">
        <v>173683.81</v>
      </c>
      <c r="F12" s="22">
        <f t="shared" si="0"/>
        <v>20.575912851215929</v>
      </c>
      <c r="G12" s="23">
        <f t="shared" si="1"/>
        <v>44.970213401007264</v>
      </c>
      <c r="H12" s="23"/>
      <c r="I12" s="23"/>
    </row>
    <row r="13" spans="1:9" ht="47.25" customHeight="1" x14ac:dyDescent="0.25">
      <c r="A13" s="5" t="s">
        <v>9</v>
      </c>
      <c r="B13" s="4" t="s">
        <v>46</v>
      </c>
      <c r="C13" s="21">
        <v>379599.1</v>
      </c>
      <c r="D13" s="21">
        <v>78105.98</v>
      </c>
      <c r="E13" s="21">
        <v>173683.81</v>
      </c>
      <c r="F13" s="22">
        <f t="shared" si="0"/>
        <v>20.575912851215929</v>
      </c>
      <c r="G13" s="23">
        <f t="shared" si="1"/>
        <v>44.970213401007264</v>
      </c>
      <c r="H13" s="23"/>
      <c r="I13" s="23"/>
    </row>
    <row r="14" spans="1:9" ht="15.75" x14ac:dyDescent="0.25">
      <c r="A14" s="3" t="s">
        <v>10</v>
      </c>
      <c r="B14" s="4" t="s">
        <v>47</v>
      </c>
      <c r="C14" s="15">
        <f>C15+C16+C17+C18</f>
        <v>5147675.07</v>
      </c>
      <c r="D14" s="15">
        <f>D15+D16+D17+D18</f>
        <v>1754905</v>
      </c>
      <c r="E14" s="15">
        <v>1463224.58</v>
      </c>
      <c r="F14" s="16">
        <f t="shared" si="0"/>
        <v>34.091215473707045</v>
      </c>
      <c r="G14" s="23">
        <f t="shared" si="1"/>
        <v>119.93408421282807</v>
      </c>
      <c r="H14" s="23"/>
      <c r="I14" s="23"/>
    </row>
    <row r="15" spans="1:9" ht="15.75" x14ac:dyDescent="0.25">
      <c r="A15" s="3" t="s">
        <v>11</v>
      </c>
      <c r="B15" s="4" t="s">
        <v>48</v>
      </c>
      <c r="C15" s="15">
        <v>51912</v>
      </c>
      <c r="D15" s="15">
        <v>0</v>
      </c>
      <c r="E15" s="15">
        <v>0</v>
      </c>
      <c r="F15" s="16">
        <f t="shared" si="0"/>
        <v>0</v>
      </c>
      <c r="G15" s="23"/>
      <c r="H15" s="23"/>
      <c r="I15" s="23"/>
    </row>
    <row r="16" spans="1:9" ht="15.75" x14ac:dyDescent="0.25">
      <c r="A16" s="3" t="s">
        <v>12</v>
      </c>
      <c r="B16" s="4" t="s">
        <v>49</v>
      </c>
      <c r="C16" s="15">
        <v>531265</v>
      </c>
      <c r="D16" s="15">
        <v>0</v>
      </c>
      <c r="E16" s="15">
        <v>331232.5</v>
      </c>
      <c r="F16" s="16">
        <f t="shared" si="0"/>
        <v>0</v>
      </c>
      <c r="G16" s="23">
        <f t="shared" si="1"/>
        <v>0</v>
      </c>
      <c r="H16" s="23"/>
      <c r="I16" s="23"/>
    </row>
    <row r="17" spans="1:9" ht="15.75" x14ac:dyDescent="0.25">
      <c r="A17" s="3" t="s">
        <v>13</v>
      </c>
      <c r="B17" s="4" t="s">
        <v>50</v>
      </c>
      <c r="C17" s="15">
        <v>3814498.07</v>
      </c>
      <c r="D17" s="15">
        <v>1754905</v>
      </c>
      <c r="E17" s="15">
        <v>1119992.08</v>
      </c>
      <c r="F17" s="16">
        <f t="shared" si="0"/>
        <v>46.006183980059006</v>
      </c>
      <c r="G17" s="23">
        <f t="shared" si="1"/>
        <v>156.68905444402785</v>
      </c>
      <c r="H17" s="23"/>
      <c r="I17" s="23"/>
    </row>
    <row r="18" spans="1:9" ht="31.5" customHeight="1" x14ac:dyDescent="0.25">
      <c r="A18" s="3" t="s">
        <v>14</v>
      </c>
      <c r="B18" s="4" t="s">
        <v>51</v>
      </c>
      <c r="C18" s="15">
        <v>750000</v>
      </c>
      <c r="D18" s="15">
        <v>0</v>
      </c>
      <c r="E18" s="15">
        <v>12000</v>
      </c>
      <c r="F18" s="16">
        <f t="shared" si="0"/>
        <v>0</v>
      </c>
      <c r="G18" s="23">
        <f t="shared" si="1"/>
        <v>0</v>
      </c>
      <c r="H18" s="23"/>
      <c r="I18" s="23"/>
    </row>
    <row r="19" spans="1:9" ht="15.75" x14ac:dyDescent="0.25">
      <c r="A19" s="3" t="s">
        <v>15</v>
      </c>
      <c r="B19" s="4" t="s">
        <v>52</v>
      </c>
      <c r="C19" s="15">
        <f>C20+C21+C22</f>
        <v>3943003.1399999997</v>
      </c>
      <c r="D19" s="15">
        <f>D20+D21+D22</f>
        <v>2550314.1</v>
      </c>
      <c r="E19" s="15">
        <v>286941.73</v>
      </c>
      <c r="F19" s="16">
        <f t="shared" si="0"/>
        <v>64.679484379005601</v>
      </c>
      <c r="G19" s="23">
        <f t="shared" si="1"/>
        <v>888.79163724286468</v>
      </c>
      <c r="H19" s="23"/>
      <c r="I19" s="23"/>
    </row>
    <row r="20" spans="1:9" ht="15.75" customHeight="1" x14ac:dyDescent="0.25">
      <c r="A20" s="3" t="s">
        <v>16</v>
      </c>
      <c r="B20" s="4" t="s">
        <v>53</v>
      </c>
      <c r="C20" s="11">
        <v>2085903.14</v>
      </c>
      <c r="D20" s="15">
        <v>1005384.1</v>
      </c>
      <c r="E20" s="15">
        <v>103345.94</v>
      </c>
      <c r="F20" s="16">
        <f t="shared" si="0"/>
        <v>48.198983007427657</v>
      </c>
      <c r="G20" s="23">
        <f t="shared" si="1"/>
        <v>972.83366913107568</v>
      </c>
      <c r="H20" s="23"/>
      <c r="I20" s="23"/>
    </row>
    <row r="21" spans="1:9" ht="15.75" x14ac:dyDescent="0.25">
      <c r="A21" s="3" t="s">
        <v>17</v>
      </c>
      <c r="B21" s="4" t="s">
        <v>54</v>
      </c>
      <c r="C21" s="27">
        <v>1635100</v>
      </c>
      <c r="D21" s="15">
        <v>1334930</v>
      </c>
      <c r="E21" s="15">
        <v>59095.79</v>
      </c>
      <c r="F21" s="16">
        <f t="shared" si="0"/>
        <v>81.642101400525959</v>
      </c>
      <c r="G21" s="23">
        <f t="shared" si="1"/>
        <v>2258.9257204278001</v>
      </c>
      <c r="H21" s="23"/>
      <c r="I21" s="23"/>
    </row>
    <row r="22" spans="1:9" ht="21" customHeight="1" x14ac:dyDescent="0.25">
      <c r="A22" s="3" t="s">
        <v>18</v>
      </c>
      <c r="B22" s="4" t="s">
        <v>55</v>
      </c>
      <c r="C22" s="11">
        <v>222000</v>
      </c>
      <c r="D22" s="15">
        <v>210000</v>
      </c>
      <c r="E22" s="15">
        <v>124500</v>
      </c>
      <c r="F22" s="16">
        <f t="shared" si="0"/>
        <v>94.594594594594597</v>
      </c>
      <c r="G22" s="23">
        <f t="shared" si="1"/>
        <v>168.67469879518075</v>
      </c>
      <c r="H22" s="23"/>
      <c r="I22" s="23"/>
    </row>
    <row r="23" spans="1:9" ht="15.75" x14ac:dyDescent="0.25">
      <c r="A23" s="3" t="s">
        <v>19</v>
      </c>
      <c r="B23" s="4" t="s">
        <v>56</v>
      </c>
      <c r="C23" s="10">
        <f>C24</f>
        <v>456235</v>
      </c>
      <c r="D23" s="10">
        <f>D24</f>
        <v>0</v>
      </c>
      <c r="E23" s="15">
        <v>270723</v>
      </c>
      <c r="F23" s="16">
        <f t="shared" si="0"/>
        <v>0</v>
      </c>
      <c r="G23" s="23">
        <v>0</v>
      </c>
      <c r="H23" s="23"/>
      <c r="I23" s="23"/>
    </row>
    <row r="24" spans="1:9" ht="31.5" x14ac:dyDescent="0.25">
      <c r="A24" s="3" t="s">
        <v>20</v>
      </c>
      <c r="B24" s="4" t="s">
        <v>57</v>
      </c>
      <c r="C24" s="10">
        <v>456235</v>
      </c>
      <c r="D24" s="15">
        <v>0</v>
      </c>
      <c r="E24" s="15">
        <v>270723</v>
      </c>
      <c r="F24" s="16">
        <f t="shared" si="0"/>
        <v>0</v>
      </c>
      <c r="G24" s="23">
        <v>0</v>
      </c>
      <c r="H24" s="23"/>
      <c r="I24" s="23"/>
    </row>
    <row r="25" spans="1:9" ht="15.75" x14ac:dyDescent="0.25">
      <c r="A25" s="3" t="s">
        <v>21</v>
      </c>
      <c r="B25" s="4" t="s">
        <v>58</v>
      </c>
      <c r="C25" s="15">
        <f>C26+C27+C28+C29+C30</f>
        <v>61583728.289999999</v>
      </c>
      <c r="D25" s="15">
        <f>D26+D27+D28+D29+D30</f>
        <v>34396884.910000004</v>
      </c>
      <c r="E25" s="15">
        <v>32889088.719999999</v>
      </c>
      <c r="F25" s="16">
        <f t="shared" si="0"/>
        <v>55.853852738541306</v>
      </c>
      <c r="G25" s="23">
        <f t="shared" si="1"/>
        <v>104.58448758746881</v>
      </c>
      <c r="H25" s="23"/>
      <c r="I25" s="23"/>
    </row>
    <row r="26" spans="1:9" ht="15.75" x14ac:dyDescent="0.25">
      <c r="A26" s="3" t="s">
        <v>22</v>
      </c>
      <c r="B26" s="4" t="s">
        <v>59</v>
      </c>
      <c r="C26" s="15">
        <v>15871896</v>
      </c>
      <c r="D26" s="15">
        <v>8066953.2800000003</v>
      </c>
      <c r="E26" s="15">
        <v>7242469.9400000004</v>
      </c>
      <c r="F26" s="16">
        <f t="shared" si="0"/>
        <v>50.825391497020902</v>
      </c>
      <c r="G26" s="23">
        <f t="shared" si="1"/>
        <v>111.3840077602034</v>
      </c>
      <c r="H26" s="23"/>
      <c r="I26" s="23"/>
    </row>
    <row r="27" spans="1:9" ht="15.75" x14ac:dyDescent="0.25">
      <c r="A27" s="3" t="s">
        <v>23</v>
      </c>
      <c r="B27" s="4" t="s">
        <v>60</v>
      </c>
      <c r="C27" s="15">
        <v>34821824.609999999</v>
      </c>
      <c r="D27" s="15">
        <v>20435759.550000001</v>
      </c>
      <c r="E27" s="15">
        <v>20714742.16</v>
      </c>
      <c r="F27" s="16">
        <f t="shared" si="0"/>
        <v>58.686642009365976</v>
      </c>
      <c r="G27" s="23">
        <f t="shared" si="1"/>
        <v>98.653217076779683</v>
      </c>
      <c r="H27" s="23"/>
      <c r="I27" s="23"/>
    </row>
    <row r="28" spans="1:9" ht="15.75" x14ac:dyDescent="0.25">
      <c r="A28" s="3" t="s">
        <v>76</v>
      </c>
      <c r="B28" s="4" t="s">
        <v>61</v>
      </c>
      <c r="C28" s="15">
        <v>5409384.04</v>
      </c>
      <c r="D28" s="15">
        <v>2985041.55</v>
      </c>
      <c r="E28" s="15">
        <v>2375207.61</v>
      </c>
      <c r="F28" s="16">
        <f t="shared" si="0"/>
        <v>55.182651627744292</v>
      </c>
      <c r="G28" s="23">
        <f>D28/E28*100</f>
        <v>125.67497415520658</v>
      </c>
      <c r="H28" s="23"/>
      <c r="I28" s="23"/>
    </row>
    <row r="29" spans="1:9" ht="15.75" x14ac:dyDescent="0.25">
      <c r="A29" s="3" t="s">
        <v>24</v>
      </c>
      <c r="B29" s="4" t="s">
        <v>62</v>
      </c>
      <c r="C29" s="15">
        <v>322100</v>
      </c>
      <c r="D29" s="15">
        <v>231305.16</v>
      </c>
      <c r="E29" s="15">
        <v>150266.67000000001</v>
      </c>
      <c r="F29" s="16">
        <f t="shared" si="0"/>
        <v>71.811598882334678</v>
      </c>
      <c r="G29" s="23">
        <f t="shared" si="1"/>
        <v>153.9297836306614</v>
      </c>
      <c r="H29" s="23"/>
      <c r="I29" s="23"/>
    </row>
    <row r="30" spans="1:9" ht="15.75" x14ac:dyDescent="0.25">
      <c r="A30" s="3" t="s">
        <v>25</v>
      </c>
      <c r="B30" s="4" t="s">
        <v>63</v>
      </c>
      <c r="C30" s="15">
        <v>5158523.6399999997</v>
      </c>
      <c r="D30" s="15">
        <v>2677825.37</v>
      </c>
      <c r="E30" s="15">
        <v>2406402.34</v>
      </c>
      <c r="F30" s="16">
        <f t="shared" si="0"/>
        <v>51.910692998200545</v>
      </c>
      <c r="G30" s="23">
        <f t="shared" si="1"/>
        <v>111.2792040419974</v>
      </c>
      <c r="H30" s="23"/>
      <c r="I30" s="23"/>
    </row>
    <row r="31" spans="1:9" ht="15.75" x14ac:dyDescent="0.25">
      <c r="A31" s="3" t="s">
        <v>26</v>
      </c>
      <c r="B31" s="4" t="s">
        <v>64</v>
      </c>
      <c r="C31" s="15">
        <f>C32+C33</f>
        <v>4395621</v>
      </c>
      <c r="D31" s="15">
        <f>D32+D33</f>
        <v>2125864.7599999998</v>
      </c>
      <c r="E31" s="15">
        <v>1855449.83</v>
      </c>
      <c r="F31" s="16">
        <f t="shared" si="0"/>
        <v>48.363240597858635</v>
      </c>
      <c r="G31" s="23">
        <f t="shared" si="1"/>
        <v>114.57409010083552</v>
      </c>
      <c r="H31" s="23"/>
      <c r="I31" s="23"/>
    </row>
    <row r="32" spans="1:9" ht="15.75" x14ac:dyDescent="0.25">
      <c r="A32" s="3" t="s">
        <v>27</v>
      </c>
      <c r="B32" s="4" t="s">
        <v>65</v>
      </c>
      <c r="C32" s="15">
        <v>2404048</v>
      </c>
      <c r="D32" s="15">
        <v>1143102.54</v>
      </c>
      <c r="E32" s="15">
        <v>945588.54</v>
      </c>
      <c r="F32" s="16">
        <f t="shared" si="0"/>
        <v>47.549073063433013</v>
      </c>
      <c r="G32" s="23">
        <f t="shared" si="1"/>
        <v>120.88794350236098</v>
      </c>
      <c r="H32" s="23"/>
      <c r="I32" s="23"/>
    </row>
    <row r="33" spans="1:9" ht="31.5" x14ac:dyDescent="0.25">
      <c r="A33" s="3" t="s">
        <v>28</v>
      </c>
      <c r="B33" s="4" t="s">
        <v>66</v>
      </c>
      <c r="C33" s="15">
        <v>1991573</v>
      </c>
      <c r="D33" s="15">
        <v>982762.22</v>
      </c>
      <c r="E33" s="15">
        <v>909861.29</v>
      </c>
      <c r="F33" s="16">
        <f t="shared" si="0"/>
        <v>49.346030499509681</v>
      </c>
      <c r="G33" s="23">
        <f t="shared" si="1"/>
        <v>108.01231251414156</v>
      </c>
      <c r="H33" s="23"/>
      <c r="I33" s="23"/>
    </row>
    <row r="34" spans="1:9" ht="15.75" x14ac:dyDescent="0.25">
      <c r="A34" s="3" t="s">
        <v>29</v>
      </c>
      <c r="B34" s="4" t="s">
        <v>67</v>
      </c>
      <c r="C34" s="15">
        <f>C35+C36+C37+C38</f>
        <v>5014327.54</v>
      </c>
      <c r="D34" s="15">
        <f>D35+D36+D37+D38</f>
        <v>1081838.57</v>
      </c>
      <c r="E34" s="15">
        <v>867318.97</v>
      </c>
      <c r="F34" s="16">
        <f t="shared" si="0"/>
        <v>21.574948213295215</v>
      </c>
      <c r="G34" s="23">
        <f t="shared" si="1"/>
        <v>124.73364556986456</v>
      </c>
      <c r="H34" s="23"/>
      <c r="I34" s="23"/>
    </row>
    <row r="35" spans="1:9" ht="15.75" x14ac:dyDescent="0.25">
      <c r="A35" s="3" t="s">
        <v>30</v>
      </c>
      <c r="B35" s="4" t="s">
        <v>68</v>
      </c>
      <c r="C35" s="15">
        <v>1694101.44</v>
      </c>
      <c r="D35" s="15">
        <v>823524.18</v>
      </c>
      <c r="E35" s="15">
        <v>683724.12</v>
      </c>
      <c r="F35" s="16">
        <f t="shared" si="0"/>
        <v>48.611267339457555</v>
      </c>
      <c r="G35" s="23">
        <f t="shared" si="1"/>
        <v>120.44685216019585</v>
      </c>
      <c r="H35" s="23"/>
      <c r="I35" s="23"/>
    </row>
    <row r="36" spans="1:9" ht="15.75" x14ac:dyDescent="0.25">
      <c r="A36" s="3" t="s">
        <v>31</v>
      </c>
      <c r="B36" s="4" t="s">
        <v>69</v>
      </c>
      <c r="C36" s="15">
        <v>1858293.72</v>
      </c>
      <c r="D36" s="15">
        <v>18600</v>
      </c>
      <c r="E36" s="15">
        <v>5160</v>
      </c>
      <c r="F36" s="16">
        <f t="shared" si="0"/>
        <v>1.0009181971513093</v>
      </c>
      <c r="G36" s="23">
        <f t="shared" si="1"/>
        <v>360.46511627906978</v>
      </c>
      <c r="H36" s="23"/>
      <c r="I36" s="23"/>
    </row>
    <row r="37" spans="1:9" ht="15.75" x14ac:dyDescent="0.25">
      <c r="A37" s="3" t="s">
        <v>32</v>
      </c>
      <c r="B37" s="4" t="s">
        <v>70</v>
      </c>
      <c r="C37" s="15">
        <v>1334932.3799999999</v>
      </c>
      <c r="D37" s="15">
        <v>174530.39</v>
      </c>
      <c r="E37" s="15">
        <v>122444.85</v>
      </c>
      <c r="F37" s="16">
        <f t="shared" si="0"/>
        <v>13.074099678367231</v>
      </c>
      <c r="G37" s="23">
        <f t="shared" si="1"/>
        <v>142.53795892599811</v>
      </c>
      <c r="H37" s="23"/>
      <c r="I37" s="23"/>
    </row>
    <row r="38" spans="1:9" ht="31.5" x14ac:dyDescent="0.25">
      <c r="A38" s="3" t="s">
        <v>33</v>
      </c>
      <c r="B38" s="4" t="s">
        <v>71</v>
      </c>
      <c r="C38" s="15">
        <v>127000</v>
      </c>
      <c r="D38" s="15">
        <v>65184</v>
      </c>
      <c r="E38" s="15">
        <v>55990</v>
      </c>
      <c r="F38" s="16">
        <f t="shared" si="0"/>
        <v>51.325984251968507</v>
      </c>
      <c r="G38" s="23">
        <f t="shared" si="1"/>
        <v>116.42078942668334</v>
      </c>
      <c r="H38" s="23"/>
      <c r="I38" s="23"/>
    </row>
    <row r="39" spans="1:9" ht="15.75" x14ac:dyDescent="0.25">
      <c r="A39" s="3" t="s">
        <v>34</v>
      </c>
      <c r="B39" s="4" t="s">
        <v>72</v>
      </c>
      <c r="C39" s="15">
        <f>C40</f>
        <v>1237757</v>
      </c>
      <c r="D39" s="15">
        <f>D40</f>
        <v>324793.15000000002</v>
      </c>
      <c r="E39" s="15">
        <v>268323.56</v>
      </c>
      <c r="F39" s="16">
        <f t="shared" si="0"/>
        <v>26.240461576868483</v>
      </c>
      <c r="G39" s="23">
        <f t="shared" si="1"/>
        <v>121.04533422260798</v>
      </c>
      <c r="H39" s="23"/>
      <c r="I39" s="23"/>
    </row>
    <row r="40" spans="1:9" ht="15.75" x14ac:dyDescent="0.25">
      <c r="A40" s="13" t="s">
        <v>35</v>
      </c>
      <c r="B40" s="14" t="s">
        <v>73</v>
      </c>
      <c r="C40" s="17">
        <v>1237757</v>
      </c>
      <c r="D40" s="17">
        <v>324793.15000000002</v>
      </c>
      <c r="E40" s="17">
        <v>268323.56</v>
      </c>
      <c r="F40" s="18">
        <f t="shared" si="0"/>
        <v>26.240461576868483</v>
      </c>
      <c r="G40" s="23">
        <f t="shared" si="1"/>
        <v>121.04533422260798</v>
      </c>
      <c r="H40" s="23"/>
      <c r="I40" s="23"/>
    </row>
    <row r="41" spans="1:9" ht="23.25" customHeight="1" x14ac:dyDescent="0.25">
      <c r="A41" s="3" t="s">
        <v>36</v>
      </c>
      <c r="B41" s="3"/>
      <c r="C41" s="19">
        <f>C4+C12+C14+C19+C23+C25+C31+C34+C39</f>
        <v>111508966.48</v>
      </c>
      <c r="D41" s="19">
        <f>D4+D12+D14+D19+D23+D25+D31+D34+D39</f>
        <v>56493425.950000003</v>
      </c>
      <c r="E41" s="19">
        <f>E4+E12+E14+E19+E23+E25+E31+E34+E39</f>
        <v>51419287.469999999</v>
      </c>
      <c r="F41" s="20">
        <f t="shared" si="0"/>
        <v>50.662675597600973</v>
      </c>
      <c r="G41" s="23">
        <f t="shared" si="1"/>
        <v>109.86816179232444</v>
      </c>
      <c r="H41" s="23"/>
      <c r="I41" s="23"/>
    </row>
    <row r="42" spans="1:9" ht="18.75" x14ac:dyDescent="0.25">
      <c r="A42" s="2"/>
      <c r="D42" s="9"/>
      <c r="E42" s="9"/>
      <c r="F42" s="9"/>
    </row>
  </sheetData>
  <mergeCells count="40">
    <mergeCell ref="G25:I25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41:I41"/>
    <mergeCell ref="G36:I36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7:I37"/>
    <mergeCell ref="G38:I38"/>
    <mergeCell ref="G39:I39"/>
    <mergeCell ref="G40:I40"/>
    <mergeCell ref="G14:I14"/>
    <mergeCell ref="A1:I1"/>
    <mergeCell ref="G3:I3"/>
    <mergeCell ref="G4:I4"/>
    <mergeCell ref="G5:I5"/>
    <mergeCell ref="G6:I6"/>
    <mergeCell ref="G7:I7"/>
    <mergeCell ref="G9:I9"/>
    <mergeCell ref="G11:I11"/>
    <mergeCell ref="G12:I12"/>
    <mergeCell ref="G13:I13"/>
    <mergeCell ref="G10:I10"/>
    <mergeCell ref="G8:I8"/>
  </mergeCells>
  <pageMargins left="0.7" right="0.7" top="0.75" bottom="0.75" header="0.3" footer="0.3"/>
  <pageSetup paperSize="9" scale="51" orientation="portrait" verticalDpi="0" r:id="rId1"/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Пучкова</cp:lastModifiedBy>
  <dcterms:created xsi:type="dcterms:W3CDTF">2017-08-15T12:45:42Z</dcterms:created>
  <dcterms:modified xsi:type="dcterms:W3CDTF">2019-08-13T11:35:07Z</dcterms:modified>
</cp:coreProperties>
</file>