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Аналитика за 2024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E63" i="2" l="1"/>
  <c r="E62" i="2" s="1"/>
  <c r="E61" i="2" s="1"/>
  <c r="E60" i="2" s="1"/>
  <c r="E13" i="2" s="1"/>
  <c r="E11" i="2" s="1"/>
  <c r="D62" i="2"/>
  <c r="D61" i="2" s="1"/>
  <c r="D60" i="2" s="1"/>
  <c r="D13" i="2" s="1"/>
  <c r="D63" i="2"/>
  <c r="D69" i="2"/>
  <c r="D15" i="2"/>
  <c r="E20" i="2"/>
  <c r="D20" i="2"/>
  <c r="E79" i="2"/>
  <c r="F76" i="2" l="1"/>
  <c r="F77" i="2"/>
  <c r="F78" i="2"/>
  <c r="E77" i="2"/>
  <c r="E76" i="2" s="1"/>
  <c r="D76" i="2"/>
  <c r="D77" i="2"/>
  <c r="E46" i="2" l="1"/>
  <c r="E47" i="2"/>
  <c r="D47" i="2"/>
  <c r="D46" i="2" s="1"/>
  <c r="E43" i="2"/>
  <c r="E44" i="2"/>
  <c r="D44" i="2"/>
  <c r="D43" i="2" s="1"/>
  <c r="E40" i="2"/>
  <c r="E39" i="2" s="1"/>
  <c r="D40" i="2"/>
  <c r="D39" i="2" s="1"/>
  <c r="E14" i="2" l="1"/>
  <c r="E80" i="2"/>
  <c r="E81" i="2"/>
  <c r="E82" i="2"/>
  <c r="E83" i="2"/>
  <c r="D83" i="2"/>
  <c r="D82" i="2" s="1"/>
  <c r="E85" i="2"/>
  <c r="E86" i="2"/>
  <c r="D86" i="2"/>
  <c r="D85" i="2" s="1"/>
  <c r="E88" i="2"/>
  <c r="E89" i="2"/>
  <c r="E90" i="2"/>
  <c r="D90" i="2"/>
  <c r="D89" i="2" s="1"/>
  <c r="F94" i="2"/>
  <c r="F97" i="2"/>
  <c r="E92" i="2"/>
  <c r="E93" i="2"/>
  <c r="D93" i="2"/>
  <c r="D92" i="2" s="1"/>
  <c r="E95" i="2"/>
  <c r="E96" i="2"/>
  <c r="D96" i="2"/>
  <c r="F96" i="2" s="1"/>
  <c r="D95" i="2" l="1"/>
  <c r="F95" i="2" s="1"/>
  <c r="D88" i="2"/>
  <c r="D79" i="2" s="1"/>
  <c r="D11" i="2" s="1"/>
  <c r="D81" i="2"/>
  <c r="D80" i="2" s="1"/>
  <c r="E69" i="2"/>
  <c r="E70" i="2"/>
  <c r="D70" i="2"/>
  <c r="E71" i="2"/>
  <c r="D71" i="2"/>
  <c r="E74" i="2"/>
  <c r="E73" i="2" s="1"/>
  <c r="D74" i="2"/>
  <c r="D73" i="2" s="1"/>
  <c r="F73" i="2" s="1"/>
  <c r="E66" i="2"/>
  <c r="E65" i="2" s="1"/>
  <c r="E67" i="2"/>
  <c r="D67" i="2"/>
  <c r="D66" i="2" s="1"/>
  <c r="D65" i="2" s="1"/>
  <c r="E56" i="2"/>
  <c r="E55" i="2" s="1"/>
  <c r="E54" i="2" s="1"/>
  <c r="E57" i="2"/>
  <c r="D57" i="2"/>
  <c r="D56" i="2" s="1"/>
  <c r="D55" i="2" s="1"/>
  <c r="D54" i="2" s="1"/>
  <c r="E51" i="2"/>
  <c r="E50" i="2" s="1"/>
  <c r="E49" i="2" s="1"/>
  <c r="E52" i="2"/>
  <c r="D52" i="2"/>
  <c r="D51" i="2" s="1"/>
  <c r="D50" i="2" s="1"/>
  <c r="D49" i="2" s="1"/>
  <c r="E16" i="2"/>
  <c r="D16" i="2"/>
  <c r="E22" i="2"/>
  <c r="D22" i="2"/>
  <c r="E18" i="2"/>
  <c r="D18" i="2"/>
  <c r="E36" i="2"/>
  <c r="E35" i="2" s="1"/>
  <c r="D36" i="2"/>
  <c r="D35" i="2" s="1"/>
  <c r="E33" i="2"/>
  <c r="E32" i="2" s="1"/>
  <c r="D33" i="2"/>
  <c r="D32" i="2" s="1"/>
  <c r="E30" i="2"/>
  <c r="E29" i="2" s="1"/>
  <c r="D30" i="2"/>
  <c r="D29" i="2" s="1"/>
  <c r="E27" i="2"/>
  <c r="E26" i="2" s="1"/>
  <c r="E25" i="2" s="1"/>
  <c r="E24" i="2" s="1"/>
  <c r="D27" i="2"/>
  <c r="D26" i="2" s="1"/>
  <c r="E42" i="2"/>
  <c r="E38" i="2" s="1"/>
  <c r="D42" i="2"/>
  <c r="D38" i="2" s="1"/>
  <c r="D25" i="2" l="1"/>
  <c r="D24" i="2" s="1"/>
  <c r="D14" i="2"/>
  <c r="E15" i="2"/>
  <c r="F59" i="2"/>
  <c r="F58" i="2"/>
  <c r="F17" i="2" l="1"/>
  <c r="F22" i="2"/>
  <c r="F23" i="2"/>
  <c r="F24" i="2"/>
  <c r="F28" i="2"/>
  <c r="F31" i="2"/>
  <c r="F34" i="2"/>
  <c r="F37" i="2"/>
  <c r="F41" i="2"/>
  <c r="F45" i="2"/>
  <c r="F48" i="2"/>
  <c r="F53" i="2"/>
  <c r="F68" i="2"/>
  <c r="F75" i="2"/>
  <c r="F84" i="2"/>
  <c r="F87" i="2"/>
  <c r="F91" i="2"/>
  <c r="F14" i="2" l="1"/>
  <c r="F15" i="2"/>
  <c r="F16" i="2"/>
  <c r="F25" i="2"/>
  <c r="F26" i="2"/>
  <c r="F27" i="2"/>
  <c r="F29" i="2"/>
  <c r="F30" i="2"/>
  <c r="F32" i="2"/>
  <c r="F33" i="2"/>
  <c r="F35" i="2"/>
  <c r="F36" i="2"/>
  <c r="F38" i="2"/>
  <c r="F39" i="2"/>
  <c r="F40" i="2"/>
  <c r="F42" i="2"/>
  <c r="F43" i="2"/>
  <c r="F44" i="2"/>
  <c r="F46" i="2"/>
  <c r="F47" i="2"/>
  <c r="F49" i="2"/>
  <c r="F50" i="2"/>
  <c r="F51" i="2"/>
  <c r="F52" i="2"/>
  <c r="F54" i="2"/>
  <c r="F55" i="2"/>
  <c r="F56" i="2"/>
  <c r="F57" i="2"/>
  <c r="F60" i="2"/>
  <c r="F65" i="2"/>
  <c r="F66" i="2"/>
  <c r="F67" i="2"/>
  <c r="F69" i="2"/>
  <c r="F74" i="2"/>
  <c r="F79" i="2"/>
  <c r="F80" i="2"/>
  <c r="F81" i="2"/>
  <c r="F82" i="2"/>
  <c r="F83" i="2"/>
  <c r="F85" i="2"/>
  <c r="F86" i="2"/>
  <c r="F88" i="2"/>
  <c r="F89" i="2"/>
  <c r="F90" i="2"/>
  <c r="F92" i="2"/>
  <c r="F93" i="2"/>
  <c r="F13" i="2" l="1"/>
  <c r="F11" i="2"/>
</calcChain>
</file>

<file path=xl/sharedStrings.xml><?xml version="1.0" encoding="utf-8"?>
<sst xmlns="http://schemas.openxmlformats.org/spreadsheetml/2006/main" count="273" uniqueCount="166">
  <si>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</si>
  <si>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</si>
  <si>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</si>
  <si>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</si>
  <si>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</si>
  <si>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</si>
  <si>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</si>
  <si>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</si>
  <si>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</si>
  <si>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</si>
  <si>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</si>
  <si>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</si>
  <si>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</si>
  <si>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</si>
  <si>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</si>
  <si>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</si>
  <si>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</si>
  <si>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</si>
  <si>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</si>
  <si>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</si>
  <si>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</si>
  <si>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</si>
  <si>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</si>
  <si>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</si>
  <si>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</si>
  <si>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</si>
  <si>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</si>
  <si>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</si>
  <si>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</si>
  <si>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</si>
  <si>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</si>
  <si>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</si>
  <si>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</si>
  <si>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</si>
  <si>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</si>
  <si>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</si>
  <si>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</si>
  <si>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</si>
  <si>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</si>
  <si>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</si>
  <si>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</si>
  <si>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</si>
  <si>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</si>
  <si>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</si>
  <si>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</si>
  <si>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</si>
  <si>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</si>
  <si>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</si>
  <si>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</si>
  <si>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</si>
  <si>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</si>
  <si>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</si>
  <si>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</si>
  <si>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</si>
  <si>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</si>
  <si>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</si>
  <si>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</si>
  <si>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</si>
  <si>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</si>
  <si>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</si>
  <si>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</si>
  <si>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</si>
  <si>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</si>
  <si>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</si>
  <si>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</si>
  <si>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</si>
  <si>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</si>
  <si>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</si>
  <si>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</si>
  <si>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</si>
  <si>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</si>
  <si>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</si>
  <si>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</si>
  <si>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</si>
  <si>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</si>
  <si>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</si>
  <si>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</si>
  <si>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</si>
  <si>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</si>
  <si>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</si>
  <si>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</si>
  <si>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</si>
  <si>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</si>
  <si>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</si>
  <si>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015 2021500113 0000 150</t>
  </si>
  <si>
    <t xml:space="preserve"> 015 2021500213 0000 150</t>
  </si>
  <si>
    <t>Код строки</t>
  </si>
  <si>
    <t xml:space="preserve"> 000 1010201001 0000 110</t>
  </si>
  <si>
    <t xml:space="preserve"> 182 1010201001 0000 110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</si>
  <si>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</si>
  <si>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</si>
  <si>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</si>
  <si>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</si>
  <si>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</si>
  <si>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</si>
  <si>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</si>
  <si>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</si>
  <si>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</si>
  <si>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</si>
  <si>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</si>
  <si>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</si>
  <si>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</si>
  <si>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</si>
  <si>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</si>
  <si>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</si>
  <si>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</si>
  <si>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</si>
  <si>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</si>
  <si>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</si>
  <si>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</si>
  <si>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</si>
  <si>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</si>
  <si>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</si>
  <si>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</si>
  <si>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</si>
  <si>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</si>
  <si>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</si>
  <si>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</si>
  <si>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</si>
  <si>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</si>
  <si>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</si>
  <si>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</si>
  <si>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000 1010213001 0000 110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</si>
  <si>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</si>
  <si>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</si>
  <si>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</si>
  <si>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</si>
  <si>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</si>
  <si>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</si>
  <si>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</si>
  <si>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</si>
  <si>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</si>
  <si>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</si>
  <si>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</si>
  <si>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</si>
  <si>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000 2022004113 0000 150</t>
  </si>
  <si>
    <t xml:space="preserve">  Прочие субсидии</t>
  </si>
  <si>
    <t>182 1010203001 0000 110</t>
  </si>
  <si>
    <t>182 1010213001 0000 110</t>
  </si>
  <si>
    <t xml:space="preserve"> 015 1110501313 0000 120</t>
  </si>
  <si>
    <t>015 1140205313 0000 410</t>
  </si>
  <si>
    <t>015 1170505013 0000 180</t>
  </si>
  <si>
    <t>015 2022004113 0000 150</t>
  </si>
  <si>
    <t>015 2022551913 0000 150</t>
  </si>
  <si>
    <t>015 2022999913 0000 150</t>
  </si>
  <si>
    <t xml:space="preserve"> 015 1130199513 0001 130</t>
  </si>
  <si>
    <t>0151130199513 0001 130</t>
  </si>
  <si>
    <t>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</si>
  <si>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>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Пестяковского городского поселения)</t>
  </si>
  <si>
    <t>015 1170105013 0000 180</t>
  </si>
  <si>
    <t>000 1170105013 0000 180</t>
  </si>
  <si>
    <t>000 1170100000 0000 180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</si>
  <si>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</si>
  <si>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</si>
  <si>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Аналитические данные о доходах бюджета Пестяковского городского поселения  по видам доходов     
за 1 полугодие 2024года.     
</t>
  </si>
  <si>
    <t>динамика 2023/2022</t>
  </si>
  <si>
    <t>поступление 1 пол. 2023г.</t>
  </si>
  <si>
    <t>поступление 1 пол. 2024г.</t>
  </si>
  <si>
    <t>Инициативные платежи</t>
  </si>
  <si>
    <t>Инициативные платежи,зачисляемые в бюджет городских поселений</t>
  </si>
  <si>
    <t>015 1171503013 0000 150</t>
  </si>
  <si>
    <t>000 1171503013 0000 150</t>
  </si>
  <si>
    <t>000 1171500000 0000 150</t>
  </si>
  <si>
    <t>000 1010202001 0000 110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</si>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</sst>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0" fontId="13" fillId="4" borderId="1" xfId="38" applyNumberFormat="1" applyFont="1" applyFill="1" applyBorder="1" applyAlignment="1" applyProtection="1">
      <alignment horizontal="left" wrapText="1" indent="1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" fontId="6" fillId="0" borderId="51" xfId="55" applyNumberFormat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0" fontId="16" fillId="4" borderId="0" xfId="0" applyFont="1" applyFill="1" applyProtection="1">
      <protection locked="0"/>
    </xf>
    <xf numFmtId="0" fontId="13" fillId="4" borderId="1" xfId="6" applyNumberFormat="1" applyFont="1" applyFill="1" applyProtection="1"/>
    <xf numFmtId="0" fontId="6" fillId="4" borderId="1" xfId="19" applyNumberFormat="1" applyFill="1" applyProtection="1"/>
    <xf numFmtId="0" fontId="4" fillId="4" borderId="8" xfId="182" applyNumberFormat="1" applyFill="1" applyAlignment="1" applyProtection="1">
      <alignment horizontal="left" wrapText="1" indent="2"/>
    </xf>
    <xf numFmtId="0" fontId="13" fillId="4" borderId="54" xfId="36" applyNumberFormat="1" applyFont="1" applyFill="1" applyBorder="1" applyAlignment="1" applyProtection="1">
      <alignment horizontal="left" wrapText="1"/>
    </xf>
    <xf numFmtId="49" fontId="13" fillId="4" borderId="55" xfId="41" applyFont="1" applyFill="1" applyBorder="1" applyAlignment="1" applyProtection="1">
      <alignment horizontal="center"/>
    </xf>
    <xf numFmtId="49" fontId="13" fillId="4" borderId="13" xfId="47" applyFont="1" applyFill="1" applyBorder="1" applyAlignment="1" applyProtection="1">
      <alignment horizontal="center"/>
    </xf>
    <xf numFmtId="49" fontId="6" fillId="0" borderId="8" xfId="47" applyNumberFormat="1" applyBorder="1" applyAlignment="1" applyProtection="1">
      <alignment horizontal="center"/>
    </xf>
    <xf numFmtId="0" fontId="15" fillId="4" borderId="51" xfId="2" applyFont="1" applyFill="1" applyBorder="1" applyProtection="1">
      <alignment horizontal="center" wrapText="1"/>
    </xf>
    <xf numFmtId="49" fontId="7" fillId="0" borderId="51" xfId="13" applyNumberFormat="1" applyBorder="1" applyAlignment="1" applyProtection="1">
      <alignment horizontal="center"/>
    </xf>
    <xf numFmtId="0" fontId="4" fillId="4" borderId="12" xfId="182" applyNumberFormat="1" applyFill="1" applyBorder="1" applyAlignment="1" applyProtection="1">
      <alignment horizontal="left" wrapText="1" indent="2"/>
    </xf>
    <xf numFmtId="49" fontId="7" fillId="0" borderId="53" xfId="13" applyNumberFormat="1" applyBorder="1" applyAlignment="1" applyProtection="1">
      <alignment horizontal="center"/>
    </xf>
    <xf numFmtId="49" fontId="6" fillId="0" borderId="12" xfId="47" applyNumberFormat="1" applyBorder="1" applyAlignment="1" applyProtection="1">
      <alignment horizontal="center"/>
    </xf>
    <xf numFmtId="4" fontId="6" fillId="0" borderId="53" xfId="55" applyNumberForma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13" fillId="4" borderId="1" xfId="182" applyNumberFormat="1" applyFont="1" applyFill="1" applyBorder="1" applyAlignment="1" applyProtection="1">
      <alignment horizontal="left" wrapText="1" indent="2"/>
    </xf>
    <xf numFmtId="0" fontId="13" fillId="4" borderId="1" xfId="13" applyFont="1" applyFill="1" applyBorder="1" applyAlignment="1" applyProtection="1">
      <alignment horizontal="center"/>
    </xf>
    <xf numFmtId="49" fontId="13" fillId="4" borderId="1" xfId="52" applyFont="1" applyFill="1" applyBorder="1" applyProtection="1">
      <alignment horizontal="center"/>
    </xf>
    <xf numFmtId="4" fontId="13" fillId="0" borderId="1" xfId="55" applyNumberFormat="1" applyFont="1" applyBorder="1" applyAlignment="1" applyProtection="1">
      <alignment horizontal="right"/>
    </xf>
    <xf numFmtId="4" fontId="13" fillId="0" borderId="1" xfId="45" applyNumberFormat="1" applyFont="1" applyBorder="1" applyAlignment="1" applyProtection="1">
      <alignment horizontal="right"/>
    </xf>
    <xf numFmtId="166" fontId="13" fillId="4" borderId="1" xfId="190" applyNumberFormat="1" applyFont="1" applyFill="1" applyBorder="1" applyAlignment="1" applyProtection="1">
      <alignment horizontal="right" shrinkToFit="1"/>
    </xf>
    <xf numFmtId="49" fontId="13" fillId="0" borderId="1" xfId="13" applyNumberFormat="1" applyFont="1" applyBorder="1" applyAlignment="1" applyProtection="1">
      <alignment horizontal="center"/>
    </xf>
    <xf numFmtId="49" fontId="13" fillId="0" borderId="1" xfId="47" applyNumberFormat="1" applyFont="1" applyBorder="1" applyAlignment="1" applyProtection="1">
      <alignment horizontal="center"/>
    </xf>
    <xf numFmtId="4" fontId="13" fillId="4" borderId="1" xfId="185" applyNumberFormat="1" applyFon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49" fontId="6" fillId="0" borderId="51" xfId="47" applyNumberFormat="1" applyBorder="1" applyAlignment="1" applyProtection="1">
      <alignment horizontal="center"/>
    </xf>
    <xf numFmtId="0" fontId="18" fillId="4" borderId="51" xfId="0" applyFont="1" applyFill="1" applyBorder="1" applyAlignment="1">
      <alignment horizontal="left" vertical="center" wrapText="1" indent="2"/>
    </xf>
    <xf numFmtId="0" fontId="4" fillId="0" borderId="51" xfId="182" applyNumberFormat="1" applyFill="1" applyBorder="1" applyAlignment="1" applyProtection="1">
      <alignment horizontal="left" wrapText="1" indent="2"/>
    </xf>
    <xf numFmtId="49" fontId="19" fillId="4" borderId="10" xfId="38" applyNumberFormat="1" applyFont="1" applyFill="1" applyProtection="1">
      <alignment horizontal="center" vertical="center" wrapText="1"/>
    </xf>
    <xf numFmtId="49" fontId="13" fillId="0" borderId="10" xfId="38" applyNumberFormat="1" applyFont="1" applyProtection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  <xf numFmtId="0" fontId="13" fillId="4" borderId="56" xfId="182" applyNumberFormat="1" applyFont="1" applyFill="1" applyBorder="1" applyAlignment="1" applyProtection="1">
      <alignment horizontal="left" wrapText="1" indent="2"/>
    </xf>
    <xf numFmtId="4" fontId="19" fillId="4" borderId="51" xfId="185" applyNumberFormat="1" applyFont="1" applyFill="1" applyBorder="1" applyAlignment="1" applyProtection="1">
      <alignment horizontal="right"/>
    </xf>
    <xf numFmtId="49" fontId="20" fillId="4" borderId="57" xfId="13" applyNumberFormat="1" applyFont="1" applyFill="1" applyBorder="1" applyAlignment="1" applyProtection="1">
      <alignment horizontal="center"/>
    </xf>
    <xf numFmtId="49" fontId="21" fillId="4" borderId="10" xfId="52" applyFont="1" applyFill="1" applyBorder="1" applyProtection="1">
      <alignment horizontal="center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2"/>
  <sheetViews>
    <sheetView tabSelected="1" topLeftCell="A8" zoomScaleNormal="100" workbookViewId="0">
      <selection activeCell="J62" sqref="J62"/>
    </sheetView>
  </sheetViews>
  <sheetFormatPr defaultRowHeight="15" x14ac:dyDescent="0.25"/>
  <cols>
    <col min="1" max="1" width="46.5703125" style="13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51" customHeight="1" x14ac:dyDescent="0.25">
      <c r="A3" s="59" t="s">
        <v>154</v>
      </c>
      <c r="B3" s="60"/>
      <c r="C3" s="60"/>
      <c r="D3" s="60"/>
      <c r="E3" s="60"/>
      <c r="F3" s="60"/>
      <c r="G3" s="6"/>
      <c r="H3" s="6"/>
      <c r="I3" s="6"/>
      <c r="J3" s="6"/>
      <c r="K3" s="6"/>
      <c r="L3" s="6"/>
      <c r="M3" s="6"/>
      <c r="N3" s="6"/>
    </row>
    <row r="4" spans="1:14" x14ac:dyDescent="0.25">
      <c r="A4" s="27"/>
      <c r="B4" s="20"/>
      <c r="C4" s="20"/>
      <c r="D4" s="20"/>
      <c r="E4" s="20"/>
      <c r="F4" s="20"/>
    </row>
    <row r="5" spans="1:14" x14ac:dyDescent="0.25">
      <c r="A5" s="27"/>
      <c r="B5" s="20"/>
      <c r="C5" s="20"/>
      <c r="D5" s="21"/>
      <c r="E5" s="20"/>
      <c r="F5" s="20"/>
    </row>
    <row r="6" spans="1:14" ht="12.95" customHeight="1" x14ac:dyDescent="0.25">
      <c r="A6" s="28"/>
      <c r="B6" s="5"/>
      <c r="C6" s="5"/>
      <c r="D6" s="5"/>
      <c r="E6" s="61" t="s">
        <v>5</v>
      </c>
      <c r="F6" s="62"/>
      <c r="G6" s="2"/>
    </row>
    <row r="7" spans="1:14" ht="33.75" hidden="1" customHeight="1" x14ac:dyDescent="0.25">
      <c r="A7" s="29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57" t="s">
        <v>81</v>
      </c>
      <c r="B8" s="57" t="s">
        <v>86</v>
      </c>
      <c r="C8" s="57" t="s">
        <v>82</v>
      </c>
      <c r="D8" s="23"/>
      <c r="E8" s="58"/>
      <c r="F8" s="58"/>
    </row>
    <row r="9" spans="1:14" ht="48" customHeight="1" x14ac:dyDescent="0.25">
      <c r="A9" s="58"/>
      <c r="B9" s="58"/>
      <c r="C9" s="58"/>
      <c r="D9" s="55" t="s">
        <v>156</v>
      </c>
      <c r="E9" s="55" t="s">
        <v>157</v>
      </c>
      <c r="F9" s="56" t="s">
        <v>155</v>
      </c>
    </row>
    <row r="10" spans="1:14" x14ac:dyDescent="0.25">
      <c r="A10" s="24" t="s">
        <v>0</v>
      </c>
      <c r="B10" s="22" t="s">
        <v>1</v>
      </c>
      <c r="C10" s="22" t="s">
        <v>2</v>
      </c>
      <c r="D10" s="14" t="s">
        <v>6</v>
      </c>
      <c r="E10" s="14" t="s">
        <v>7</v>
      </c>
      <c r="F10" s="14"/>
    </row>
    <row r="11" spans="1:14" x14ac:dyDescent="0.25">
      <c r="A11" s="31" t="s">
        <v>8</v>
      </c>
      <c r="B11" s="15" t="s">
        <v>3</v>
      </c>
      <c r="C11" s="32" t="s">
        <v>9</v>
      </c>
      <c r="D11" s="25">
        <f>D13+D79</f>
        <v>15322563.75</v>
      </c>
      <c r="E11" s="25">
        <f>E13+E79</f>
        <v>15754784.09</v>
      </c>
      <c r="F11" s="19">
        <f>E11/D11</f>
        <v>1.0282080953978736</v>
      </c>
    </row>
    <row r="12" spans="1:14" x14ac:dyDescent="0.25">
      <c r="A12" s="16" t="s">
        <v>10</v>
      </c>
      <c r="B12" s="35"/>
      <c r="C12" s="33"/>
      <c r="D12" s="17"/>
      <c r="E12" s="18"/>
      <c r="F12" s="19"/>
    </row>
    <row r="13" spans="1:14" x14ac:dyDescent="0.25">
      <c r="A13" s="30" t="s">
        <v>11</v>
      </c>
      <c r="B13" s="36" t="s">
        <v>3</v>
      </c>
      <c r="C13" s="34" t="s">
        <v>12</v>
      </c>
      <c r="D13" s="25">
        <f>D14+D24+D38+D49+D54+D60+D69+J24</f>
        <v>7906931.0999999996</v>
      </c>
      <c r="E13" s="25">
        <f>E14+E24+E38+E49+E54+E60+E69</f>
        <v>8713309.2899999991</v>
      </c>
      <c r="F13" s="19">
        <f t="shared" ref="F13:F97" si="0">E13/D13</f>
        <v>1.1019837127453911</v>
      </c>
    </row>
    <row r="14" spans="1:14" x14ac:dyDescent="0.25">
      <c r="A14" s="30" t="s">
        <v>13</v>
      </c>
      <c r="B14" s="36" t="s">
        <v>3</v>
      </c>
      <c r="C14" s="34" t="s">
        <v>14</v>
      </c>
      <c r="D14" s="25">
        <f>D15</f>
        <v>6734750.7999999998</v>
      </c>
      <c r="E14" s="25">
        <f>E15</f>
        <v>7500944.2700000005</v>
      </c>
      <c r="F14" s="19">
        <f t="shared" si="0"/>
        <v>1.1137671597292065</v>
      </c>
    </row>
    <row r="15" spans="1:14" x14ac:dyDescent="0.25">
      <c r="A15" s="30" t="s">
        <v>15</v>
      </c>
      <c r="B15" s="36" t="s">
        <v>3</v>
      </c>
      <c r="C15" s="34" t="s">
        <v>16</v>
      </c>
      <c r="D15" s="25">
        <f>D16+D18+D22+D20</f>
        <v>6734750.7999999998</v>
      </c>
      <c r="E15" s="25">
        <f>E16+E18+E22</f>
        <v>7500944.2700000005</v>
      </c>
      <c r="F15" s="19">
        <f t="shared" si="0"/>
        <v>1.1137671597292065</v>
      </c>
    </row>
    <row r="16" spans="1:14" ht="129" customHeight="1" x14ac:dyDescent="0.25">
      <c r="A16" s="30" t="s">
        <v>119</v>
      </c>
      <c r="B16" s="36" t="s">
        <v>3</v>
      </c>
      <c r="C16" s="34" t="s">
        <v>87</v>
      </c>
      <c r="D16" s="25">
        <f>D17</f>
        <v>6602132.4500000002</v>
      </c>
      <c r="E16" s="25">
        <f>E17</f>
        <v>7429181.8700000001</v>
      </c>
      <c r="F16" s="19">
        <f t="shared" si="0"/>
        <v>1.1252700436205274</v>
      </c>
    </row>
    <row r="17" spans="1:6" ht="132" customHeight="1" x14ac:dyDescent="0.25">
      <c r="A17" s="30" t="s">
        <v>119</v>
      </c>
      <c r="B17" s="36" t="s">
        <v>3</v>
      </c>
      <c r="C17" s="34" t="s">
        <v>88</v>
      </c>
      <c r="D17" s="25">
        <v>6602132.4500000002</v>
      </c>
      <c r="E17" s="26">
        <v>7429181.8700000001</v>
      </c>
      <c r="F17" s="19">
        <f t="shared" si="0"/>
        <v>1.1252700436205274</v>
      </c>
    </row>
    <row r="18" spans="1:6" ht="94.5" customHeight="1" x14ac:dyDescent="0.25">
      <c r="A18" s="30" t="s">
        <v>120</v>
      </c>
      <c r="B18" s="36" t="s">
        <v>3</v>
      </c>
      <c r="C18" s="34" t="s">
        <v>89</v>
      </c>
      <c r="D18" s="25">
        <f>D19</f>
        <v>0</v>
      </c>
      <c r="E18" s="25">
        <f>E19</f>
        <v>1158.75</v>
      </c>
      <c r="F18" s="19"/>
    </row>
    <row r="19" spans="1:6" ht="94.5" customHeight="1" x14ac:dyDescent="0.25">
      <c r="A19" s="30" t="s">
        <v>120</v>
      </c>
      <c r="B19" s="36" t="s">
        <v>3</v>
      </c>
      <c r="C19" s="34" t="s">
        <v>137</v>
      </c>
      <c r="D19" s="25">
        <v>0</v>
      </c>
      <c r="E19" s="26">
        <v>1158.75</v>
      </c>
      <c r="F19" s="19"/>
    </row>
    <row r="20" spans="1:6" ht="79.5" customHeight="1" x14ac:dyDescent="0.25">
      <c r="A20" s="63" t="s">
        <v>164</v>
      </c>
      <c r="B20" s="65" t="s">
        <v>3</v>
      </c>
      <c r="C20" s="66" t="s">
        <v>163</v>
      </c>
      <c r="D20" s="64">
        <f>D21</f>
        <v>72100.55</v>
      </c>
      <c r="E20" s="64">
        <f>E21</f>
        <v>0</v>
      </c>
      <c r="F20" s="19"/>
    </row>
    <row r="21" spans="1:6" ht="77.25" customHeight="1" x14ac:dyDescent="0.25">
      <c r="A21" s="63" t="s">
        <v>164</v>
      </c>
      <c r="B21" s="65" t="s">
        <v>3</v>
      </c>
      <c r="C21" s="66" t="s">
        <v>165</v>
      </c>
      <c r="D21" s="64">
        <v>72100.55</v>
      </c>
      <c r="E21" s="64">
        <v>0</v>
      </c>
      <c r="F21" s="19"/>
    </row>
    <row r="22" spans="1:6" ht="77.25" x14ac:dyDescent="0.25">
      <c r="A22" s="30" t="s">
        <v>121</v>
      </c>
      <c r="B22" s="36" t="s">
        <v>3</v>
      </c>
      <c r="C22" s="34" t="s">
        <v>122</v>
      </c>
      <c r="D22" s="25">
        <f>D23</f>
        <v>60517.8</v>
      </c>
      <c r="E22" s="25">
        <f>E23</f>
        <v>70603.649999999994</v>
      </c>
      <c r="F22" s="19">
        <f t="shared" si="0"/>
        <v>1.1666592308378689</v>
      </c>
    </row>
    <row r="23" spans="1:6" ht="77.25" x14ac:dyDescent="0.25">
      <c r="A23" s="30" t="s">
        <v>121</v>
      </c>
      <c r="B23" s="36" t="s">
        <v>3</v>
      </c>
      <c r="C23" s="34" t="s">
        <v>138</v>
      </c>
      <c r="D23" s="25">
        <v>60517.8</v>
      </c>
      <c r="E23" s="25">
        <v>70603.649999999994</v>
      </c>
      <c r="F23" s="19">
        <f t="shared" si="0"/>
        <v>1.1666592308378689</v>
      </c>
    </row>
    <row r="24" spans="1:6" ht="39" x14ac:dyDescent="0.25">
      <c r="A24" s="30" t="s">
        <v>17</v>
      </c>
      <c r="B24" s="36" t="s">
        <v>3</v>
      </c>
      <c r="C24" s="34" t="s">
        <v>18</v>
      </c>
      <c r="D24" s="25">
        <f>D25</f>
        <v>543574.12</v>
      </c>
      <c r="E24" s="25">
        <f>E25</f>
        <v>558554.85</v>
      </c>
      <c r="F24" s="19">
        <f t="shared" si="0"/>
        <v>1.0275596822012056</v>
      </c>
    </row>
    <row r="25" spans="1:6" ht="39" x14ac:dyDescent="0.25">
      <c r="A25" s="30" t="s">
        <v>19</v>
      </c>
      <c r="B25" s="36" t="s">
        <v>3</v>
      </c>
      <c r="C25" s="34" t="s">
        <v>20</v>
      </c>
      <c r="D25" s="25">
        <f>D26+D29+D33+D35</f>
        <v>543574.12</v>
      </c>
      <c r="E25" s="25">
        <f>E26+E29+E33+E35</f>
        <v>558554.85</v>
      </c>
      <c r="F25" s="19">
        <f t="shared" si="0"/>
        <v>1.0275596822012056</v>
      </c>
    </row>
    <row r="26" spans="1:6" ht="77.25" x14ac:dyDescent="0.25">
      <c r="A26" s="30" t="s">
        <v>21</v>
      </c>
      <c r="B26" s="36" t="s">
        <v>3</v>
      </c>
      <c r="C26" s="34" t="s">
        <v>22</v>
      </c>
      <c r="D26" s="25">
        <f>D27</f>
        <v>280215.19</v>
      </c>
      <c r="E26" s="25">
        <f>E27</f>
        <v>285322.36</v>
      </c>
      <c r="F26" s="19">
        <f t="shared" si="0"/>
        <v>1.0182258856131245</v>
      </c>
    </row>
    <row r="27" spans="1:6" ht="128.25" x14ac:dyDescent="0.25">
      <c r="A27" s="30" t="s">
        <v>123</v>
      </c>
      <c r="B27" s="36" t="s">
        <v>3</v>
      </c>
      <c r="C27" s="34" t="s">
        <v>90</v>
      </c>
      <c r="D27" s="25">
        <f>D28</f>
        <v>280215.19</v>
      </c>
      <c r="E27" s="25">
        <f>E28</f>
        <v>285322.36</v>
      </c>
      <c r="F27" s="19">
        <f t="shared" si="0"/>
        <v>1.0182258856131245</v>
      </c>
    </row>
    <row r="28" spans="1:6" ht="128.25" x14ac:dyDescent="0.25">
      <c r="A28" s="30" t="s">
        <v>123</v>
      </c>
      <c r="B28" s="36" t="s">
        <v>3</v>
      </c>
      <c r="C28" s="34" t="s">
        <v>109</v>
      </c>
      <c r="D28" s="25">
        <v>280215.19</v>
      </c>
      <c r="E28" s="26">
        <v>285322.36</v>
      </c>
      <c r="F28" s="19">
        <f t="shared" si="0"/>
        <v>1.0182258856131245</v>
      </c>
    </row>
    <row r="29" spans="1:6" ht="90" x14ac:dyDescent="0.25">
      <c r="A29" s="30" t="s">
        <v>23</v>
      </c>
      <c r="B29" s="36" t="s">
        <v>3</v>
      </c>
      <c r="C29" s="34" t="s">
        <v>24</v>
      </c>
      <c r="D29" s="25">
        <f>D30</f>
        <v>1456.56</v>
      </c>
      <c r="E29" s="25">
        <f>E30</f>
        <v>1651.11</v>
      </c>
      <c r="F29" s="19">
        <f t="shared" si="0"/>
        <v>1.1335681331356071</v>
      </c>
    </row>
    <row r="30" spans="1:6" ht="141" x14ac:dyDescent="0.25">
      <c r="A30" s="30" t="s">
        <v>124</v>
      </c>
      <c r="B30" s="36" t="s">
        <v>3</v>
      </c>
      <c r="C30" s="34" t="s">
        <v>91</v>
      </c>
      <c r="D30" s="25">
        <f>D31</f>
        <v>1456.56</v>
      </c>
      <c r="E30" s="25">
        <f>E31</f>
        <v>1651.11</v>
      </c>
      <c r="F30" s="19">
        <f t="shared" si="0"/>
        <v>1.1335681331356071</v>
      </c>
    </row>
    <row r="31" spans="1:6" ht="141" x14ac:dyDescent="0.25">
      <c r="A31" s="30" t="s">
        <v>124</v>
      </c>
      <c r="B31" s="36" t="s">
        <v>3</v>
      </c>
      <c r="C31" s="34" t="s">
        <v>112</v>
      </c>
      <c r="D31" s="25">
        <v>1456.56</v>
      </c>
      <c r="E31" s="26">
        <v>1651.11</v>
      </c>
      <c r="F31" s="19">
        <f t="shared" si="0"/>
        <v>1.1335681331356071</v>
      </c>
    </row>
    <row r="32" spans="1:6" ht="77.25" x14ac:dyDescent="0.25">
      <c r="A32" s="30" t="s">
        <v>25</v>
      </c>
      <c r="B32" s="36" t="s">
        <v>3</v>
      </c>
      <c r="C32" s="34" t="s">
        <v>26</v>
      </c>
      <c r="D32" s="25">
        <f>D33</f>
        <v>296864.86</v>
      </c>
      <c r="E32" s="25">
        <f>E33</f>
        <v>308628.03000000003</v>
      </c>
      <c r="F32" s="19">
        <f t="shared" si="0"/>
        <v>1.0396246628853278</v>
      </c>
    </row>
    <row r="33" spans="1:6" ht="128.25" x14ac:dyDescent="0.25">
      <c r="A33" s="30" t="s">
        <v>125</v>
      </c>
      <c r="B33" s="36" t="s">
        <v>3</v>
      </c>
      <c r="C33" s="34" t="s">
        <v>92</v>
      </c>
      <c r="D33" s="25">
        <f>D34</f>
        <v>296864.86</v>
      </c>
      <c r="E33" s="25">
        <f>E34</f>
        <v>308628.03000000003</v>
      </c>
      <c r="F33" s="19">
        <f t="shared" si="0"/>
        <v>1.0396246628853278</v>
      </c>
    </row>
    <row r="34" spans="1:6" ht="128.25" x14ac:dyDescent="0.25">
      <c r="A34" s="30" t="s">
        <v>125</v>
      </c>
      <c r="B34" s="36" t="s">
        <v>3</v>
      </c>
      <c r="C34" s="34" t="s">
        <v>111</v>
      </c>
      <c r="D34" s="25">
        <v>296864.86</v>
      </c>
      <c r="E34" s="26">
        <v>308628.03000000003</v>
      </c>
      <c r="F34" s="19">
        <f t="shared" si="0"/>
        <v>1.0396246628853278</v>
      </c>
    </row>
    <row r="35" spans="1:6" ht="77.25" x14ac:dyDescent="0.25">
      <c r="A35" s="30" t="s">
        <v>27</v>
      </c>
      <c r="B35" s="36" t="s">
        <v>3</v>
      </c>
      <c r="C35" s="34" t="s">
        <v>28</v>
      </c>
      <c r="D35" s="25">
        <f>D36</f>
        <v>-34962.49</v>
      </c>
      <c r="E35" s="25">
        <f>E36</f>
        <v>-37046.65</v>
      </c>
      <c r="F35" s="19">
        <f t="shared" si="0"/>
        <v>1.0596113148691642</v>
      </c>
    </row>
    <row r="36" spans="1:6" ht="128.25" x14ac:dyDescent="0.25">
      <c r="A36" s="30" t="s">
        <v>126</v>
      </c>
      <c r="B36" s="36" t="s">
        <v>3</v>
      </c>
      <c r="C36" s="34" t="s">
        <v>93</v>
      </c>
      <c r="D36" s="25">
        <f>D37</f>
        <v>-34962.49</v>
      </c>
      <c r="E36" s="25">
        <f>E37</f>
        <v>-37046.65</v>
      </c>
      <c r="F36" s="19">
        <f t="shared" si="0"/>
        <v>1.0596113148691642</v>
      </c>
    </row>
    <row r="37" spans="1:6" ht="128.25" x14ac:dyDescent="0.25">
      <c r="A37" s="30" t="s">
        <v>126</v>
      </c>
      <c r="B37" s="36" t="s">
        <v>3</v>
      </c>
      <c r="C37" s="34" t="s">
        <v>110</v>
      </c>
      <c r="D37" s="25">
        <v>-34962.49</v>
      </c>
      <c r="E37" s="26">
        <v>-37046.65</v>
      </c>
      <c r="F37" s="19">
        <f t="shared" si="0"/>
        <v>1.0596113148691642</v>
      </c>
    </row>
    <row r="38" spans="1:6" x14ac:dyDescent="0.25">
      <c r="A38" s="30" t="s">
        <v>29</v>
      </c>
      <c r="B38" s="36" t="s">
        <v>3</v>
      </c>
      <c r="C38" s="34" t="s">
        <v>30</v>
      </c>
      <c r="D38" s="25">
        <f>D39+D42</f>
        <v>305252.38</v>
      </c>
      <c r="E38" s="25">
        <f>E39+E42</f>
        <v>234522.11</v>
      </c>
      <c r="F38" s="19">
        <f t="shared" si="0"/>
        <v>0.76828921039043163</v>
      </c>
    </row>
    <row r="39" spans="1:6" x14ac:dyDescent="0.25">
      <c r="A39" s="30" t="s">
        <v>31</v>
      </c>
      <c r="B39" s="36" t="s">
        <v>3</v>
      </c>
      <c r="C39" s="34" t="s">
        <v>32</v>
      </c>
      <c r="D39" s="25">
        <f>D40</f>
        <v>125116.6</v>
      </c>
      <c r="E39" s="25">
        <f>E40</f>
        <v>90744</v>
      </c>
      <c r="F39" s="19">
        <f t="shared" si="0"/>
        <v>0.72527546304806878</v>
      </c>
    </row>
    <row r="40" spans="1:6" ht="51.75" x14ac:dyDescent="0.25">
      <c r="A40" s="30" t="s">
        <v>33</v>
      </c>
      <c r="B40" s="36" t="s">
        <v>3</v>
      </c>
      <c r="C40" s="34" t="s">
        <v>94</v>
      </c>
      <c r="D40" s="25">
        <f>D41</f>
        <v>125116.6</v>
      </c>
      <c r="E40" s="25">
        <f>E41</f>
        <v>90744</v>
      </c>
      <c r="F40" s="19">
        <f t="shared" si="0"/>
        <v>0.72527546304806878</v>
      </c>
    </row>
    <row r="41" spans="1:6" ht="51.75" x14ac:dyDescent="0.25">
      <c r="A41" s="30" t="s">
        <v>33</v>
      </c>
      <c r="B41" s="36" t="s">
        <v>3</v>
      </c>
      <c r="C41" s="34" t="s">
        <v>95</v>
      </c>
      <c r="D41" s="25">
        <v>125116.6</v>
      </c>
      <c r="E41" s="26">
        <v>90744</v>
      </c>
      <c r="F41" s="19">
        <f t="shared" si="0"/>
        <v>0.72527546304806878</v>
      </c>
    </row>
    <row r="42" spans="1:6" x14ac:dyDescent="0.25">
      <c r="A42" s="30" t="s">
        <v>34</v>
      </c>
      <c r="B42" s="36" t="s">
        <v>3</v>
      </c>
      <c r="C42" s="34" t="s">
        <v>35</v>
      </c>
      <c r="D42" s="25">
        <f>D43+D46</f>
        <v>180135.78</v>
      </c>
      <c r="E42" s="25">
        <f>E43+E46</f>
        <v>143778.10999999999</v>
      </c>
      <c r="F42" s="19">
        <f t="shared" si="0"/>
        <v>0.79816519516555784</v>
      </c>
    </row>
    <row r="43" spans="1:6" x14ac:dyDescent="0.25">
      <c r="A43" s="30" t="s">
        <v>36</v>
      </c>
      <c r="B43" s="36" t="s">
        <v>3</v>
      </c>
      <c r="C43" s="34" t="s">
        <v>37</v>
      </c>
      <c r="D43" s="25">
        <f>D44</f>
        <v>143349.25</v>
      </c>
      <c r="E43" s="25">
        <f>E44</f>
        <v>114194.31</v>
      </c>
      <c r="F43" s="19">
        <f t="shared" si="0"/>
        <v>0.79661602694119427</v>
      </c>
    </row>
    <row r="44" spans="1:6" ht="39" x14ac:dyDescent="0.25">
      <c r="A44" s="30" t="s">
        <v>96</v>
      </c>
      <c r="B44" s="36" t="s">
        <v>3</v>
      </c>
      <c r="C44" s="34" t="s">
        <v>97</v>
      </c>
      <c r="D44" s="25">
        <f>D45</f>
        <v>143349.25</v>
      </c>
      <c r="E44" s="25">
        <f>E45</f>
        <v>114194.31</v>
      </c>
      <c r="F44" s="19">
        <f t="shared" si="0"/>
        <v>0.79661602694119427</v>
      </c>
    </row>
    <row r="45" spans="1:6" ht="39" x14ac:dyDescent="0.25">
      <c r="A45" s="30" t="s">
        <v>96</v>
      </c>
      <c r="B45" s="36" t="s">
        <v>3</v>
      </c>
      <c r="C45" s="34" t="s">
        <v>98</v>
      </c>
      <c r="D45" s="25">
        <v>143349.25</v>
      </c>
      <c r="E45" s="26">
        <v>114194.31</v>
      </c>
      <c r="F45" s="19">
        <f t="shared" si="0"/>
        <v>0.79661602694119427</v>
      </c>
    </row>
    <row r="46" spans="1:6" x14ac:dyDescent="0.25">
      <c r="A46" s="30" t="s">
        <v>38</v>
      </c>
      <c r="B46" s="36" t="s">
        <v>3</v>
      </c>
      <c r="C46" s="34" t="s">
        <v>39</v>
      </c>
      <c r="D46" s="25">
        <f>D47</f>
        <v>36786.53</v>
      </c>
      <c r="E46" s="25">
        <f>E47</f>
        <v>29583.8</v>
      </c>
      <c r="F46" s="19">
        <f t="shared" si="0"/>
        <v>0.80420197284168959</v>
      </c>
    </row>
    <row r="47" spans="1:6" ht="51.75" x14ac:dyDescent="0.25">
      <c r="A47" s="30" t="s">
        <v>99</v>
      </c>
      <c r="B47" s="36" t="s">
        <v>3</v>
      </c>
      <c r="C47" s="34" t="s">
        <v>100</v>
      </c>
      <c r="D47" s="25">
        <f>D48</f>
        <v>36786.53</v>
      </c>
      <c r="E47" s="25">
        <f>E48</f>
        <v>29583.8</v>
      </c>
      <c r="F47" s="19">
        <f t="shared" si="0"/>
        <v>0.80420197284168959</v>
      </c>
    </row>
    <row r="48" spans="1:6" ht="51.75" x14ac:dyDescent="0.25">
      <c r="A48" s="30" t="s">
        <v>99</v>
      </c>
      <c r="B48" s="36" t="s">
        <v>3</v>
      </c>
      <c r="C48" s="34" t="s">
        <v>101</v>
      </c>
      <c r="D48" s="25">
        <v>36786.53</v>
      </c>
      <c r="E48" s="26">
        <v>29583.8</v>
      </c>
      <c r="F48" s="19">
        <f t="shared" si="0"/>
        <v>0.80420197284168959</v>
      </c>
    </row>
    <row r="49" spans="1:6" ht="51.75" x14ac:dyDescent="0.25">
      <c r="A49" s="30" t="s">
        <v>40</v>
      </c>
      <c r="B49" s="36" t="s">
        <v>3</v>
      </c>
      <c r="C49" s="34" t="s">
        <v>41</v>
      </c>
      <c r="D49" s="25">
        <f t="shared" ref="D49:E52" si="1">D50</f>
        <v>15541.3</v>
      </c>
      <c r="E49" s="25">
        <f t="shared" si="1"/>
        <v>36283.379999999997</v>
      </c>
      <c r="F49" s="19">
        <f t="shared" si="0"/>
        <v>2.3346425331214249</v>
      </c>
    </row>
    <row r="50" spans="1:6" ht="39" customHeight="1" x14ac:dyDescent="0.25">
      <c r="A50" s="30" t="s">
        <v>42</v>
      </c>
      <c r="B50" s="36" t="s">
        <v>3</v>
      </c>
      <c r="C50" s="34" t="s">
        <v>43</v>
      </c>
      <c r="D50" s="25">
        <f t="shared" si="1"/>
        <v>15541.3</v>
      </c>
      <c r="E50" s="25">
        <f t="shared" si="1"/>
        <v>36283.379999999997</v>
      </c>
      <c r="F50" s="19">
        <f t="shared" si="0"/>
        <v>2.3346425331214249</v>
      </c>
    </row>
    <row r="51" spans="1:6" ht="40.5" customHeight="1" x14ac:dyDescent="0.25">
      <c r="A51" s="30" t="s">
        <v>44</v>
      </c>
      <c r="B51" s="36" t="s">
        <v>3</v>
      </c>
      <c r="C51" s="34" t="s">
        <v>45</v>
      </c>
      <c r="D51" s="25">
        <f t="shared" si="1"/>
        <v>15541.3</v>
      </c>
      <c r="E51" s="25">
        <f t="shared" si="1"/>
        <v>36283.379999999997</v>
      </c>
      <c r="F51" s="19">
        <f t="shared" si="0"/>
        <v>2.3346425331214249</v>
      </c>
    </row>
    <row r="52" spans="1:6" s="13" customFormat="1" ht="90" x14ac:dyDescent="0.25">
      <c r="A52" s="30" t="s">
        <v>46</v>
      </c>
      <c r="B52" s="36" t="s">
        <v>3</v>
      </c>
      <c r="C52" s="34" t="s">
        <v>102</v>
      </c>
      <c r="D52" s="25">
        <f t="shared" si="1"/>
        <v>15541.3</v>
      </c>
      <c r="E52" s="25">
        <f t="shared" si="1"/>
        <v>36283.379999999997</v>
      </c>
      <c r="F52" s="19">
        <f t="shared" si="0"/>
        <v>2.3346425331214249</v>
      </c>
    </row>
    <row r="53" spans="1:6" s="13" customFormat="1" ht="90" x14ac:dyDescent="0.25">
      <c r="A53" s="30" t="s">
        <v>46</v>
      </c>
      <c r="B53" s="36" t="s">
        <v>3</v>
      </c>
      <c r="C53" s="34" t="s">
        <v>139</v>
      </c>
      <c r="D53" s="25">
        <v>15541.3</v>
      </c>
      <c r="E53" s="26">
        <v>36283.379999999997</v>
      </c>
      <c r="F53" s="19">
        <f t="shared" si="0"/>
        <v>2.3346425331214249</v>
      </c>
    </row>
    <row r="54" spans="1:6" s="13" customFormat="1" ht="26.25" x14ac:dyDescent="0.25">
      <c r="A54" s="30" t="s">
        <v>47</v>
      </c>
      <c r="B54" s="36" t="s">
        <v>3</v>
      </c>
      <c r="C54" s="34" t="s">
        <v>48</v>
      </c>
      <c r="D54" s="25">
        <f t="shared" ref="D54:E56" si="2">D55</f>
        <v>235590.37</v>
      </c>
      <c r="E54" s="25">
        <f t="shared" si="2"/>
        <v>273998.62</v>
      </c>
      <c r="F54" s="19">
        <f t="shared" si="0"/>
        <v>1.1630297961669656</v>
      </c>
    </row>
    <row r="55" spans="1:6" s="13" customFormat="1" x14ac:dyDescent="0.25">
      <c r="A55" s="30" t="s">
        <v>49</v>
      </c>
      <c r="B55" s="36" t="s">
        <v>3</v>
      </c>
      <c r="C55" s="34" t="s">
        <v>50</v>
      </c>
      <c r="D55" s="25">
        <f t="shared" si="2"/>
        <v>235590.37</v>
      </c>
      <c r="E55" s="25">
        <f t="shared" si="2"/>
        <v>273998.62</v>
      </c>
      <c r="F55" s="19">
        <f t="shared" si="0"/>
        <v>1.1630297961669656</v>
      </c>
    </row>
    <row r="56" spans="1:6" s="13" customFormat="1" ht="26.25" x14ac:dyDescent="0.25">
      <c r="A56" s="30" t="s">
        <v>51</v>
      </c>
      <c r="B56" s="36" t="s">
        <v>3</v>
      </c>
      <c r="C56" s="34" t="s">
        <v>52</v>
      </c>
      <c r="D56" s="25">
        <f t="shared" si="2"/>
        <v>235590.37</v>
      </c>
      <c r="E56" s="25">
        <f t="shared" si="2"/>
        <v>273998.62</v>
      </c>
      <c r="F56" s="19">
        <f t="shared" si="0"/>
        <v>1.1630297961669656</v>
      </c>
    </row>
    <row r="57" spans="1:6" s="13" customFormat="1" ht="39" x14ac:dyDescent="0.25">
      <c r="A57" s="30" t="s">
        <v>53</v>
      </c>
      <c r="B57" s="36" t="s">
        <v>3</v>
      </c>
      <c r="C57" s="34" t="s">
        <v>103</v>
      </c>
      <c r="D57" s="25">
        <f>D58+D59</f>
        <v>235590.37</v>
      </c>
      <c r="E57" s="25">
        <f>E58+E59</f>
        <v>273998.62</v>
      </c>
      <c r="F57" s="19">
        <f t="shared" si="0"/>
        <v>1.1630297961669656</v>
      </c>
    </row>
    <row r="58" spans="1:6" s="13" customFormat="1" ht="51" x14ac:dyDescent="0.25">
      <c r="A58" s="53" t="s">
        <v>147</v>
      </c>
      <c r="B58" s="36" t="s">
        <v>3</v>
      </c>
      <c r="C58" s="34" t="s">
        <v>145</v>
      </c>
      <c r="D58" s="25">
        <v>157850.37</v>
      </c>
      <c r="E58" s="26">
        <v>162743.62</v>
      </c>
      <c r="F58" s="19">
        <f t="shared" si="0"/>
        <v>1.0309992938249053</v>
      </c>
    </row>
    <row r="59" spans="1:6" s="13" customFormat="1" ht="63.75" x14ac:dyDescent="0.25">
      <c r="A59" s="53" t="s">
        <v>148</v>
      </c>
      <c r="B59" s="36" t="s">
        <v>3</v>
      </c>
      <c r="C59" s="34" t="s">
        <v>146</v>
      </c>
      <c r="D59" s="25">
        <v>77740</v>
      </c>
      <c r="E59" s="26">
        <v>111255</v>
      </c>
      <c r="F59" s="19">
        <f t="shared" si="0"/>
        <v>1.4311165423205556</v>
      </c>
    </row>
    <row r="60" spans="1:6" s="13" customFormat="1" ht="31.5" customHeight="1" x14ac:dyDescent="0.25">
      <c r="A60" s="30" t="s">
        <v>54</v>
      </c>
      <c r="B60" s="36" t="s">
        <v>3</v>
      </c>
      <c r="C60" s="34" t="s">
        <v>55</v>
      </c>
      <c r="D60" s="25">
        <f>D65+D61</f>
        <v>12635.1</v>
      </c>
      <c r="E60" s="25">
        <f>E65+E61</f>
        <v>46584.28</v>
      </c>
      <c r="F60" s="19">
        <f t="shared" si="0"/>
        <v>3.6868944448401675</v>
      </c>
    </row>
    <row r="61" spans="1:6" s="13" customFormat="1" ht="93" customHeight="1" x14ac:dyDescent="0.25">
      <c r="A61" s="30" t="s">
        <v>127</v>
      </c>
      <c r="B61" s="36" t="s">
        <v>3</v>
      </c>
      <c r="C61" s="34" t="s">
        <v>128</v>
      </c>
      <c r="D61" s="25">
        <f>D62</f>
        <v>0</v>
      </c>
      <c r="E61" s="25">
        <f>E62</f>
        <v>1000</v>
      </c>
      <c r="F61" s="19"/>
    </row>
    <row r="62" spans="1:6" s="13" customFormat="1" ht="104.25" customHeight="1" x14ac:dyDescent="0.25">
      <c r="A62" s="30" t="s">
        <v>129</v>
      </c>
      <c r="B62" s="36" t="s">
        <v>3</v>
      </c>
      <c r="C62" s="34" t="s">
        <v>130</v>
      </c>
      <c r="D62" s="25">
        <f>D63</f>
        <v>0</v>
      </c>
      <c r="E62" s="25">
        <f>E63</f>
        <v>1000</v>
      </c>
      <c r="F62" s="19"/>
    </row>
    <row r="63" spans="1:6" s="13" customFormat="1" ht="105" customHeight="1" x14ac:dyDescent="0.25">
      <c r="A63" s="30" t="s">
        <v>131</v>
      </c>
      <c r="B63" s="36" t="s">
        <v>3</v>
      </c>
      <c r="C63" s="34" t="s">
        <v>132</v>
      </c>
      <c r="D63" s="25">
        <f>D64</f>
        <v>0</v>
      </c>
      <c r="E63" s="25">
        <f>E64</f>
        <v>1000</v>
      </c>
      <c r="F63" s="19"/>
    </row>
    <row r="64" spans="1:6" s="13" customFormat="1" ht="102" customHeight="1" x14ac:dyDescent="0.25">
      <c r="A64" s="30" t="s">
        <v>131</v>
      </c>
      <c r="B64" s="36" t="s">
        <v>3</v>
      </c>
      <c r="C64" s="34" t="s">
        <v>140</v>
      </c>
      <c r="D64" s="25">
        <v>0</v>
      </c>
      <c r="E64" s="26">
        <v>1000</v>
      </c>
      <c r="F64" s="19"/>
    </row>
    <row r="65" spans="1:6" s="13" customFormat="1" ht="39" x14ac:dyDescent="0.25">
      <c r="A65" s="30" t="s">
        <v>56</v>
      </c>
      <c r="B65" s="36" t="s">
        <v>3</v>
      </c>
      <c r="C65" s="34" t="s">
        <v>57</v>
      </c>
      <c r="D65" s="25">
        <f t="shared" ref="D65:E67" si="3">D66</f>
        <v>12635.1</v>
      </c>
      <c r="E65" s="25">
        <f t="shared" si="3"/>
        <v>45584.28</v>
      </c>
      <c r="F65" s="19">
        <f t="shared" si="0"/>
        <v>3.6077498397321746</v>
      </c>
    </row>
    <row r="66" spans="1:6" s="13" customFormat="1" ht="39" x14ac:dyDescent="0.25">
      <c r="A66" s="30" t="s">
        <v>58</v>
      </c>
      <c r="B66" s="36" t="s">
        <v>3</v>
      </c>
      <c r="C66" s="34" t="s">
        <v>59</v>
      </c>
      <c r="D66" s="25">
        <f t="shared" si="3"/>
        <v>12635.1</v>
      </c>
      <c r="E66" s="25">
        <f t="shared" si="3"/>
        <v>45584.28</v>
      </c>
      <c r="F66" s="19">
        <f t="shared" si="0"/>
        <v>3.6077498397321746</v>
      </c>
    </row>
    <row r="67" spans="1:6" s="13" customFormat="1" ht="51.75" x14ac:dyDescent="0.25">
      <c r="A67" s="30" t="s">
        <v>60</v>
      </c>
      <c r="B67" s="36" t="s">
        <v>3</v>
      </c>
      <c r="C67" s="34" t="s">
        <v>104</v>
      </c>
      <c r="D67" s="25">
        <f t="shared" si="3"/>
        <v>12635.1</v>
      </c>
      <c r="E67" s="25">
        <f t="shared" si="3"/>
        <v>45584.28</v>
      </c>
      <c r="F67" s="19">
        <f t="shared" si="0"/>
        <v>3.6077498397321746</v>
      </c>
    </row>
    <row r="68" spans="1:6" s="13" customFormat="1" ht="51.75" x14ac:dyDescent="0.25">
      <c r="A68" s="30" t="s">
        <v>60</v>
      </c>
      <c r="B68" s="36" t="s">
        <v>3</v>
      </c>
      <c r="C68" s="34" t="s">
        <v>83</v>
      </c>
      <c r="D68" s="25">
        <v>12635.1</v>
      </c>
      <c r="E68" s="26">
        <v>45584.28</v>
      </c>
      <c r="F68" s="19">
        <f t="shared" si="0"/>
        <v>3.6077498397321746</v>
      </c>
    </row>
    <row r="69" spans="1:6" s="13" customFormat="1" x14ac:dyDescent="0.25">
      <c r="A69" s="30" t="s">
        <v>61</v>
      </c>
      <c r="B69" s="36" t="s">
        <v>3</v>
      </c>
      <c r="C69" s="34" t="s">
        <v>62</v>
      </c>
      <c r="D69" s="25">
        <f>D70+D73+D76</f>
        <v>59587.03</v>
      </c>
      <c r="E69" s="25">
        <f>E70+E73</f>
        <v>62421.78</v>
      </c>
      <c r="F69" s="19">
        <f t="shared" si="0"/>
        <v>1.0475732722372637</v>
      </c>
    </row>
    <row r="70" spans="1:6" s="13" customFormat="1" x14ac:dyDescent="0.25">
      <c r="A70" s="54" t="s">
        <v>152</v>
      </c>
      <c r="B70" s="36" t="s">
        <v>3</v>
      </c>
      <c r="C70" s="34" t="s">
        <v>151</v>
      </c>
      <c r="D70" s="25">
        <f>D71</f>
        <v>0</v>
      </c>
      <c r="E70" s="25">
        <f>E71</f>
        <v>20457.36</v>
      </c>
      <c r="F70" s="19"/>
    </row>
    <row r="71" spans="1:6" s="13" customFormat="1" ht="26.25" x14ac:dyDescent="0.25">
      <c r="A71" s="54" t="s">
        <v>153</v>
      </c>
      <c r="B71" s="36" t="s">
        <v>3</v>
      </c>
      <c r="C71" s="34" t="s">
        <v>150</v>
      </c>
      <c r="D71" s="25">
        <f>D72</f>
        <v>0</v>
      </c>
      <c r="E71" s="25">
        <f>E72</f>
        <v>20457.36</v>
      </c>
      <c r="F71" s="19"/>
    </row>
    <row r="72" spans="1:6" s="13" customFormat="1" ht="26.25" x14ac:dyDescent="0.25">
      <c r="A72" s="54" t="s">
        <v>153</v>
      </c>
      <c r="B72" s="36" t="s">
        <v>3</v>
      </c>
      <c r="C72" s="34" t="s">
        <v>149</v>
      </c>
      <c r="D72" s="25">
        <v>0</v>
      </c>
      <c r="E72" s="25">
        <v>20457.36</v>
      </c>
      <c r="F72" s="19"/>
    </row>
    <row r="73" spans="1:6" s="13" customFormat="1" x14ac:dyDescent="0.25">
      <c r="A73" s="30" t="s">
        <v>63</v>
      </c>
      <c r="B73" s="36" t="s">
        <v>3</v>
      </c>
      <c r="C73" s="34" t="s">
        <v>64</v>
      </c>
      <c r="D73" s="25">
        <f>D74</f>
        <v>35808.03</v>
      </c>
      <c r="E73" s="25">
        <f>E74</f>
        <v>41964.42</v>
      </c>
      <c r="F73" s="19">
        <f t="shared" si="0"/>
        <v>1.1719276374600893</v>
      </c>
    </row>
    <row r="74" spans="1:6" s="13" customFormat="1" ht="26.25" x14ac:dyDescent="0.25">
      <c r="A74" s="30" t="s">
        <v>65</v>
      </c>
      <c r="B74" s="36" t="s">
        <v>3</v>
      </c>
      <c r="C74" s="34" t="s">
        <v>105</v>
      </c>
      <c r="D74" s="25">
        <f>D75</f>
        <v>35808.03</v>
      </c>
      <c r="E74" s="25">
        <f>E75</f>
        <v>41964.42</v>
      </c>
      <c r="F74" s="19">
        <f t="shared" si="0"/>
        <v>1.1719276374600893</v>
      </c>
    </row>
    <row r="75" spans="1:6" s="13" customFormat="1" ht="26.25" x14ac:dyDescent="0.25">
      <c r="A75" s="30" t="s">
        <v>65</v>
      </c>
      <c r="B75" s="36" t="s">
        <v>3</v>
      </c>
      <c r="C75" s="34" t="s">
        <v>141</v>
      </c>
      <c r="D75" s="25">
        <v>35808.03</v>
      </c>
      <c r="E75" s="25">
        <v>41964.42</v>
      </c>
      <c r="F75" s="19">
        <f t="shared" si="0"/>
        <v>1.1719276374600893</v>
      </c>
    </row>
    <row r="76" spans="1:6" s="13" customFormat="1" x14ac:dyDescent="0.25">
      <c r="A76" s="30" t="s">
        <v>158</v>
      </c>
      <c r="B76" s="36" t="s">
        <v>3</v>
      </c>
      <c r="C76" s="34" t="s">
        <v>162</v>
      </c>
      <c r="D76" s="25">
        <f>D77</f>
        <v>23779</v>
      </c>
      <c r="E76" s="25">
        <f>E77</f>
        <v>0</v>
      </c>
      <c r="F76" s="19">
        <f t="shared" si="0"/>
        <v>0</v>
      </c>
    </row>
    <row r="77" spans="1:6" s="13" customFormat="1" ht="26.25" x14ac:dyDescent="0.25">
      <c r="A77" s="30" t="s">
        <v>159</v>
      </c>
      <c r="B77" s="36" t="s">
        <v>3</v>
      </c>
      <c r="C77" s="34" t="s">
        <v>161</v>
      </c>
      <c r="D77" s="25">
        <f>D78</f>
        <v>23779</v>
      </c>
      <c r="E77" s="25">
        <f>E78</f>
        <v>0</v>
      </c>
      <c r="F77" s="19">
        <f t="shared" si="0"/>
        <v>0</v>
      </c>
    </row>
    <row r="78" spans="1:6" s="13" customFormat="1" ht="26.25" x14ac:dyDescent="0.25">
      <c r="A78" s="30" t="s">
        <v>159</v>
      </c>
      <c r="B78" s="36" t="s">
        <v>3</v>
      </c>
      <c r="C78" s="34" t="s">
        <v>160</v>
      </c>
      <c r="D78" s="25">
        <v>23779</v>
      </c>
      <c r="E78" s="25">
        <v>0</v>
      </c>
      <c r="F78" s="19">
        <f t="shared" si="0"/>
        <v>0</v>
      </c>
    </row>
    <row r="79" spans="1:6" s="13" customFormat="1" x14ac:dyDescent="0.25">
      <c r="A79" s="30" t="s">
        <v>66</v>
      </c>
      <c r="B79" s="36" t="s">
        <v>3</v>
      </c>
      <c r="C79" s="34" t="s">
        <v>67</v>
      </c>
      <c r="D79" s="25">
        <f>D80+D88</f>
        <v>7415632.6500000004</v>
      </c>
      <c r="E79" s="25">
        <f>E80+E88</f>
        <v>7041474.8000000007</v>
      </c>
      <c r="F79" s="19">
        <f t="shared" si="0"/>
        <v>0.94954471618817315</v>
      </c>
    </row>
    <row r="80" spans="1:6" s="13" customFormat="1" ht="39" x14ac:dyDescent="0.25">
      <c r="A80" s="30" t="s">
        <v>68</v>
      </c>
      <c r="B80" s="36" t="s">
        <v>3</v>
      </c>
      <c r="C80" s="34" t="s">
        <v>69</v>
      </c>
      <c r="D80" s="25">
        <f>D81</f>
        <v>3799707.2800000003</v>
      </c>
      <c r="E80" s="25">
        <f>E81</f>
        <v>5849964.2200000007</v>
      </c>
      <c r="F80" s="19">
        <f t="shared" si="0"/>
        <v>1.5395828649200578</v>
      </c>
    </row>
    <row r="81" spans="1:6" s="13" customFormat="1" ht="26.25" x14ac:dyDescent="0.25">
      <c r="A81" s="30" t="s">
        <v>70</v>
      </c>
      <c r="B81" s="36" t="s">
        <v>3</v>
      </c>
      <c r="C81" s="34" t="s">
        <v>71</v>
      </c>
      <c r="D81" s="25">
        <f>D82+D85</f>
        <v>3799707.2800000003</v>
      </c>
      <c r="E81" s="25">
        <f>E82+E85</f>
        <v>5849964.2200000007</v>
      </c>
      <c r="F81" s="19">
        <f t="shared" si="0"/>
        <v>1.5395828649200578</v>
      </c>
    </row>
    <row r="82" spans="1:6" s="13" customFormat="1" ht="26.25" x14ac:dyDescent="0.25">
      <c r="A82" s="30" t="s">
        <v>72</v>
      </c>
      <c r="B82" s="36" t="s">
        <v>3</v>
      </c>
      <c r="C82" s="34" t="s">
        <v>73</v>
      </c>
      <c r="D82" s="25">
        <f>D83</f>
        <v>3290250</v>
      </c>
      <c r="E82" s="25">
        <f>E83</f>
        <v>3438352</v>
      </c>
      <c r="F82" s="19">
        <f t="shared" si="0"/>
        <v>1.0450123850771218</v>
      </c>
    </row>
    <row r="83" spans="1:6" s="13" customFormat="1" ht="39" x14ac:dyDescent="0.25">
      <c r="A83" s="30" t="s">
        <v>133</v>
      </c>
      <c r="B83" s="36" t="s">
        <v>3</v>
      </c>
      <c r="C83" s="34" t="s">
        <v>106</v>
      </c>
      <c r="D83" s="25">
        <f>D84</f>
        <v>3290250</v>
      </c>
      <c r="E83" s="25">
        <f>E84</f>
        <v>3438352</v>
      </c>
      <c r="F83" s="19">
        <f t="shared" si="0"/>
        <v>1.0450123850771218</v>
      </c>
    </row>
    <row r="84" spans="1:6" s="13" customFormat="1" ht="39" x14ac:dyDescent="0.25">
      <c r="A84" s="30" t="s">
        <v>133</v>
      </c>
      <c r="B84" s="36" t="s">
        <v>3</v>
      </c>
      <c r="C84" s="34" t="s">
        <v>84</v>
      </c>
      <c r="D84" s="25">
        <v>3290250</v>
      </c>
      <c r="E84" s="26">
        <v>3438352</v>
      </c>
      <c r="F84" s="19">
        <f t="shared" si="0"/>
        <v>1.0450123850771218</v>
      </c>
    </row>
    <row r="85" spans="1:6" ht="26.25" x14ac:dyDescent="0.25">
      <c r="A85" s="30" t="s">
        <v>74</v>
      </c>
      <c r="B85" s="36" t="s">
        <v>3</v>
      </c>
      <c r="C85" s="34" t="s">
        <v>75</v>
      </c>
      <c r="D85" s="25">
        <f>D86</f>
        <v>509457.28</v>
      </c>
      <c r="E85" s="25">
        <f>E86</f>
        <v>2411612.2200000002</v>
      </c>
      <c r="F85" s="19">
        <f t="shared" si="0"/>
        <v>4.73368879918646</v>
      </c>
    </row>
    <row r="86" spans="1:6" ht="39" x14ac:dyDescent="0.25">
      <c r="A86" s="30" t="s">
        <v>76</v>
      </c>
      <c r="B86" s="36" t="s">
        <v>3</v>
      </c>
      <c r="C86" s="34" t="s">
        <v>107</v>
      </c>
      <c r="D86" s="25">
        <f>D87</f>
        <v>509457.28</v>
      </c>
      <c r="E86" s="25">
        <f>E87</f>
        <v>2411612.2200000002</v>
      </c>
      <c r="F86" s="19">
        <f t="shared" si="0"/>
        <v>4.73368879918646</v>
      </c>
    </row>
    <row r="87" spans="1:6" ht="39" x14ac:dyDescent="0.25">
      <c r="A87" s="30" t="s">
        <v>76</v>
      </c>
      <c r="B87" s="36" t="s">
        <v>3</v>
      </c>
      <c r="C87" s="34" t="s">
        <v>85</v>
      </c>
      <c r="D87" s="25">
        <v>509457.28</v>
      </c>
      <c r="E87" s="26">
        <v>2411612.2200000002</v>
      </c>
      <c r="F87" s="19">
        <f t="shared" si="0"/>
        <v>4.73368879918646</v>
      </c>
    </row>
    <row r="88" spans="1:6" ht="39" x14ac:dyDescent="0.25">
      <c r="A88" s="30" t="s">
        <v>77</v>
      </c>
      <c r="B88" s="36" t="s">
        <v>3</v>
      </c>
      <c r="C88" s="34" t="s">
        <v>78</v>
      </c>
      <c r="D88" s="25">
        <f>D89+D92+D95</f>
        <v>3615925.37</v>
      </c>
      <c r="E88" s="25">
        <f>E89+E92+E95</f>
        <v>1191510.58</v>
      </c>
      <c r="F88" s="19">
        <f t="shared" si="0"/>
        <v>0.3295174701019894</v>
      </c>
    </row>
    <row r="89" spans="1:6" ht="64.5" x14ac:dyDescent="0.25">
      <c r="A89" s="30" t="s">
        <v>113</v>
      </c>
      <c r="B89" s="36" t="s">
        <v>3</v>
      </c>
      <c r="C89" s="34" t="s">
        <v>114</v>
      </c>
      <c r="D89" s="25">
        <f>D90</f>
        <v>1182072.3700000001</v>
      </c>
      <c r="E89" s="25">
        <f>E90</f>
        <v>1182072.3700000001</v>
      </c>
      <c r="F89" s="19">
        <f t="shared" si="0"/>
        <v>1</v>
      </c>
    </row>
    <row r="90" spans="1:6" ht="77.25" x14ac:dyDescent="0.25">
      <c r="A90" s="30" t="s">
        <v>134</v>
      </c>
      <c r="B90" s="36" t="s">
        <v>3</v>
      </c>
      <c r="C90" s="34" t="s">
        <v>135</v>
      </c>
      <c r="D90" s="25">
        <f>D91</f>
        <v>1182072.3700000001</v>
      </c>
      <c r="E90" s="25">
        <f>E91</f>
        <v>1182072.3700000001</v>
      </c>
      <c r="F90" s="19">
        <f t="shared" si="0"/>
        <v>1</v>
      </c>
    </row>
    <row r="91" spans="1:6" ht="77.25" x14ac:dyDescent="0.25">
      <c r="A91" s="30" t="s">
        <v>134</v>
      </c>
      <c r="B91" s="36" t="s">
        <v>3</v>
      </c>
      <c r="C91" s="34" t="s">
        <v>142</v>
      </c>
      <c r="D91" s="25">
        <v>1182072.3700000001</v>
      </c>
      <c r="E91" s="25">
        <v>1182072.3700000001</v>
      </c>
      <c r="F91" s="19">
        <f t="shared" si="0"/>
        <v>1</v>
      </c>
    </row>
    <row r="92" spans="1:6" ht="26.25" x14ac:dyDescent="0.25">
      <c r="A92" s="30" t="s">
        <v>115</v>
      </c>
      <c r="B92" s="36" t="s">
        <v>3</v>
      </c>
      <c r="C92" s="34" t="s">
        <v>117</v>
      </c>
      <c r="D92" s="25">
        <f>D93</f>
        <v>11356</v>
      </c>
      <c r="E92" s="25">
        <f>E93</f>
        <v>9438.2099999999991</v>
      </c>
      <c r="F92" s="19">
        <f t="shared" si="0"/>
        <v>0.83112099330750255</v>
      </c>
    </row>
    <row r="93" spans="1:6" ht="26.25" x14ac:dyDescent="0.25">
      <c r="A93" s="30" t="s">
        <v>116</v>
      </c>
      <c r="B93" s="36" t="s">
        <v>3</v>
      </c>
      <c r="C93" s="34" t="s">
        <v>118</v>
      </c>
      <c r="D93" s="25">
        <f>D94</f>
        <v>11356</v>
      </c>
      <c r="E93" s="25">
        <f>E94</f>
        <v>9438.2099999999991</v>
      </c>
      <c r="F93" s="19">
        <f t="shared" si="0"/>
        <v>0.83112099330750255</v>
      </c>
    </row>
    <row r="94" spans="1:6" ht="26.25" x14ac:dyDescent="0.25">
      <c r="A94" s="30" t="s">
        <v>116</v>
      </c>
      <c r="B94" s="36" t="s">
        <v>3</v>
      </c>
      <c r="C94" s="34" t="s">
        <v>143</v>
      </c>
      <c r="D94" s="25">
        <v>11356</v>
      </c>
      <c r="E94" s="26">
        <v>9438.2099999999991</v>
      </c>
      <c r="F94" s="19">
        <f t="shared" si="0"/>
        <v>0.83112099330750255</v>
      </c>
    </row>
    <row r="95" spans="1:6" x14ac:dyDescent="0.25">
      <c r="A95" s="37" t="s">
        <v>136</v>
      </c>
      <c r="B95" s="38" t="s">
        <v>3</v>
      </c>
      <c r="C95" s="39" t="s">
        <v>79</v>
      </c>
      <c r="D95" s="40">
        <f>D96</f>
        <v>2422497</v>
      </c>
      <c r="E95" s="40">
        <f>E96</f>
        <v>0</v>
      </c>
      <c r="F95" s="19">
        <f t="shared" si="0"/>
        <v>0</v>
      </c>
    </row>
    <row r="96" spans="1:6" s="41" customFormat="1" ht="26.25" x14ac:dyDescent="0.25">
      <c r="A96" s="51" t="s">
        <v>80</v>
      </c>
      <c r="B96" s="36" t="s">
        <v>3</v>
      </c>
      <c r="C96" s="52" t="s">
        <v>108</v>
      </c>
      <c r="D96" s="25">
        <f>D97</f>
        <v>2422497</v>
      </c>
      <c r="E96" s="25">
        <f>E97</f>
        <v>0</v>
      </c>
      <c r="F96" s="19">
        <f t="shared" si="0"/>
        <v>0</v>
      </c>
    </row>
    <row r="97" spans="1:6" s="41" customFormat="1" ht="26.25" x14ac:dyDescent="0.25">
      <c r="A97" s="51" t="s">
        <v>80</v>
      </c>
      <c r="B97" s="36" t="s">
        <v>3</v>
      </c>
      <c r="C97" s="52" t="s">
        <v>144</v>
      </c>
      <c r="D97" s="25">
        <v>2422497</v>
      </c>
      <c r="E97" s="25">
        <v>0</v>
      </c>
      <c r="F97" s="19">
        <f t="shared" si="0"/>
        <v>0</v>
      </c>
    </row>
    <row r="98" spans="1:6" s="41" customFormat="1" x14ac:dyDescent="0.25">
      <c r="A98" s="42"/>
      <c r="B98" s="43"/>
      <c r="C98" s="44"/>
      <c r="D98" s="45"/>
      <c r="E98" s="46"/>
      <c r="F98" s="47"/>
    </row>
    <row r="99" spans="1:6" s="41" customFormat="1" x14ac:dyDescent="0.25">
      <c r="A99" s="42"/>
      <c r="B99" s="43"/>
      <c r="C99" s="44"/>
      <c r="D99" s="45"/>
      <c r="E99" s="46"/>
      <c r="F99" s="47"/>
    </row>
    <row r="100" spans="1:6" s="41" customFormat="1" x14ac:dyDescent="0.25">
      <c r="A100" s="42"/>
      <c r="B100" s="43"/>
      <c r="C100" s="44"/>
      <c r="D100" s="45"/>
      <c r="E100" s="46"/>
      <c r="F100" s="47"/>
    </row>
    <row r="101" spans="1:6" s="41" customFormat="1" x14ac:dyDescent="0.25">
      <c r="A101" s="42"/>
      <c r="B101" s="43"/>
      <c r="C101" s="44"/>
      <c r="D101" s="45"/>
      <c r="E101" s="46"/>
      <c r="F101" s="47"/>
    </row>
    <row r="102" spans="1:6" s="41" customFormat="1" x14ac:dyDescent="0.25">
      <c r="A102" s="42"/>
      <c r="B102" s="43"/>
      <c r="C102" s="44"/>
      <c r="D102" s="45"/>
      <c r="E102" s="46"/>
      <c r="F102" s="47"/>
    </row>
    <row r="103" spans="1:6" s="41" customFormat="1" x14ac:dyDescent="0.25">
      <c r="A103" s="42"/>
      <c r="B103" s="43"/>
      <c r="C103" s="44"/>
      <c r="D103" s="45"/>
      <c r="E103" s="46"/>
      <c r="F103" s="47"/>
    </row>
    <row r="104" spans="1:6" s="41" customFormat="1" x14ac:dyDescent="0.25">
      <c r="A104" s="42"/>
      <c r="B104" s="43"/>
      <c r="C104" s="44"/>
      <c r="D104" s="45"/>
      <c r="E104" s="46"/>
      <c r="F104" s="47"/>
    </row>
    <row r="105" spans="1:6" s="41" customFormat="1" x14ac:dyDescent="0.25">
      <c r="A105" s="42"/>
      <c r="B105" s="43"/>
      <c r="C105" s="44"/>
      <c r="D105" s="45"/>
      <c r="E105" s="46"/>
      <c r="F105" s="47"/>
    </row>
    <row r="106" spans="1:6" s="41" customFormat="1" x14ac:dyDescent="0.25">
      <c r="A106" s="42"/>
      <c r="B106" s="43"/>
      <c r="C106" s="44"/>
      <c r="D106" s="45"/>
      <c r="E106" s="46"/>
      <c r="F106" s="47"/>
    </row>
    <row r="107" spans="1:6" s="41" customFormat="1" x14ac:dyDescent="0.25">
      <c r="A107" s="42"/>
      <c r="B107" s="43"/>
      <c r="C107" s="44"/>
      <c r="D107" s="45"/>
      <c r="E107" s="46"/>
      <c r="F107" s="47"/>
    </row>
    <row r="108" spans="1:6" s="41" customFormat="1" x14ac:dyDescent="0.25">
      <c r="A108" s="42"/>
      <c r="B108" s="43"/>
      <c r="C108" s="44"/>
      <c r="D108" s="45"/>
      <c r="E108" s="46"/>
      <c r="F108" s="47"/>
    </row>
    <row r="109" spans="1:6" s="41" customFormat="1" x14ac:dyDescent="0.25">
      <c r="A109" s="42"/>
      <c r="B109" s="48"/>
      <c r="C109" s="49"/>
      <c r="D109" s="45"/>
      <c r="E109" s="50"/>
      <c r="F109" s="47"/>
    </row>
    <row r="110" spans="1:6" s="41" customFormat="1" x14ac:dyDescent="0.25">
      <c r="A110" s="42"/>
      <c r="B110" s="48"/>
      <c r="C110" s="49"/>
      <c r="D110" s="45"/>
      <c r="E110" s="50"/>
      <c r="F110" s="47"/>
    </row>
    <row r="111" spans="1:6" s="41" customFormat="1" x14ac:dyDescent="0.25">
      <c r="A111" s="42"/>
      <c r="B111" s="48"/>
      <c r="C111" s="49"/>
      <c r="D111" s="45"/>
      <c r="E111" s="50"/>
      <c r="F111" s="47"/>
    </row>
    <row r="112" spans="1:6" s="41" customFormat="1" x14ac:dyDescent="0.25">
      <c r="A112" s="42"/>
      <c r="B112" s="48"/>
      <c r="C112" s="49"/>
      <c r="D112" s="45"/>
      <c r="E112" s="46"/>
      <c r="F112" s="47"/>
    </row>
    <row r="113" spans="1:6" s="41" customFormat="1" x14ac:dyDescent="0.25">
      <c r="A113" s="42"/>
      <c r="B113" s="48"/>
      <c r="C113" s="49"/>
      <c r="D113" s="45"/>
      <c r="E113" s="46"/>
      <c r="F113" s="47"/>
    </row>
    <row r="114" spans="1:6" s="41" customFormat="1" x14ac:dyDescent="0.25">
      <c r="A114" s="42"/>
      <c r="B114" s="48"/>
      <c r="C114" s="49"/>
      <c r="D114" s="45"/>
      <c r="E114" s="46"/>
      <c r="F114" s="47"/>
    </row>
    <row r="115" spans="1:6" s="41" customFormat="1" x14ac:dyDescent="0.25">
      <c r="A115" s="42"/>
      <c r="B115" s="48"/>
      <c r="C115" s="49"/>
      <c r="D115" s="45"/>
      <c r="E115" s="46"/>
      <c r="F115" s="47"/>
    </row>
    <row r="116" spans="1:6" s="41" customFormat="1" x14ac:dyDescent="0.25">
      <c r="A116" s="42"/>
      <c r="B116" s="48"/>
      <c r="C116" s="49"/>
      <c r="D116" s="45"/>
      <c r="E116" s="46"/>
      <c r="F116" s="47"/>
    </row>
    <row r="117" spans="1:6" s="41" customFormat="1" x14ac:dyDescent="0.25">
      <c r="A117" s="42"/>
      <c r="B117" s="48"/>
      <c r="C117" s="49"/>
      <c r="D117" s="45"/>
      <c r="E117" s="46"/>
      <c r="F117" s="47"/>
    </row>
    <row r="118" spans="1:6" s="41" customFormat="1" x14ac:dyDescent="0.25">
      <c r="A118" s="42"/>
      <c r="B118" s="43"/>
      <c r="C118" s="44"/>
      <c r="D118" s="45"/>
      <c r="E118" s="46"/>
      <c r="F118" s="47"/>
    </row>
    <row r="119" spans="1:6" s="41" customFormat="1" x14ac:dyDescent="0.25">
      <c r="A119" s="42"/>
      <c r="B119" s="43"/>
      <c r="C119" s="44"/>
      <c r="D119" s="45"/>
      <c r="E119" s="46"/>
      <c r="F119" s="47"/>
    </row>
    <row r="120" spans="1:6" s="41" customFormat="1" x14ac:dyDescent="0.25">
      <c r="A120" s="42"/>
      <c r="B120" s="43"/>
      <c r="C120" s="44"/>
      <c r="D120" s="45"/>
      <c r="E120" s="46"/>
      <c r="F120" s="47"/>
    </row>
    <row r="121" spans="1:6" s="41" customFormat="1" x14ac:dyDescent="0.25">
      <c r="A121" s="7"/>
      <c r="B121" s="8"/>
      <c r="C121" s="12"/>
      <c r="D121" s="10"/>
      <c r="E121" s="10"/>
      <c r="F121" s="11"/>
    </row>
    <row r="122" spans="1:6" x14ac:dyDescent="0.25">
      <c r="A122" s="7"/>
      <c r="B122" s="8"/>
      <c r="C122" s="9"/>
      <c r="D122" s="10"/>
      <c r="E122" s="10"/>
      <c r="F122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2024-07-12T11:26:21Z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