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3-2025\2-е чтение\исполнение\1 квартал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G10" i="1"/>
  <c r="D18" i="1"/>
  <c r="C18" i="1"/>
  <c r="D38" i="1"/>
  <c r="C38" i="1"/>
  <c r="D33" i="1"/>
  <c r="C33" i="1"/>
  <c r="D30" i="1"/>
  <c r="C30" i="1"/>
  <c r="D24" i="1"/>
  <c r="C24" i="1"/>
  <c r="E13" i="1"/>
  <c r="D13" i="1"/>
  <c r="C13" i="1"/>
  <c r="E38" i="1"/>
  <c r="E33" i="1"/>
  <c r="E30" i="1"/>
  <c r="E24" i="1"/>
  <c r="E22" i="1"/>
  <c r="E18" i="1"/>
  <c r="E11" i="1"/>
  <c r="G19" i="1" l="1"/>
  <c r="D40" i="1" l="1"/>
  <c r="G15" i="1"/>
  <c r="C40" i="1" l="1"/>
  <c r="F40" i="1" s="1"/>
  <c r="F7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18" i="1"/>
  <c r="G16" i="1"/>
  <c r="G13" i="1"/>
  <c r="G8" i="1"/>
  <c r="G7" i="1"/>
  <c r="G6" i="1"/>
  <c r="G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" i="1"/>
</calcChain>
</file>

<file path=xl/sharedStrings.xml><?xml version="1.0" encoding="utf-8"?>
<sst xmlns="http://schemas.openxmlformats.org/spreadsheetml/2006/main" count="85" uniqueCount="84">
  <si>
    <t>Наименование показателя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</si>
  <si>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</si>
  <si>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</si>
  <si>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</si>
  <si>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</si>
  <si>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</si>
  <si>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</si>
  <si>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расходы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</si>
  <si>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</si>
  <si>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</si>
  <si>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</si>
  <si>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</si>
  <si>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</si>
  <si>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</si>
  <si>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</si>
  <si>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</si>
  <si>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</si>
  <si>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</si>
  <si>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</si>
  <si>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</si>
  <si>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</si>
  <si>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</si>
  <si>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</si>
  <si>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</si>
  <si>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</si>
  <si>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</si>
  <si>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</si>
  <si>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</si>
  <si>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</si>
  <si>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</si>
  <si>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</si>
  <si>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</si>
  <si>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</si>
  <si>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</si>
  <si>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ИТОГО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</si>
  <si>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</si>
  <si>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</si>
  <si>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</si>
  <si>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</si>
  <si>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</si>
  <si>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</si>
  <si>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</si>
  <si>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</si>
  <si>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</si>
  <si>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</si>
  <si>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</si>
  <si>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</si>
  <si>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</si>
  <si>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</si>
  <si>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</si>
  <si>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</si>
  <si>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</si>
  <si>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</si>
  <si>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</si>
  <si>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</si>
  <si>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</si>
  <si>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</si>
  <si>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</si>
  <si>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</si>
  <si>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</si>
  <si>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</si>
  <si>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</si>
  <si>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</si>
  <si>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</si>
  <si>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</si>
  <si>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</si>
  <si>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</si>
  <si>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</si>
  <si>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</si>
  <si>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</si>
  <si>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</si>
  <si>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</si>
  <si>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</si>
  <si>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</si>
  <si>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</si>
  <si>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</si>
  <si>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>Гражданская оборона</t>
  </si>
  <si>
    <t>Исполнено за  1 квартал 2021г.</t>
  </si>
  <si>
    <t>Исполнение бюджета Пестяковского муниципального района по расходам в разрезе разделов и подразделов классификации расходов                                 за  1 квартал 2023  года</t>
  </si>
  <si>
    <t>Исполнено за 1 квартал 2023 года</t>
  </si>
  <si>
    <t>0603</t>
  </si>
  <si>
    <t>Охрана объектов растительного и животного мира и среды их обитания</t>
  </si>
  <si>
    <t>в 7,5 раза</t>
  </si>
  <si>
    <t>в 5,5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</si>
</sst>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4" fontId="4" fillId="0" borderId="0" xfId="2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5" xfId="1" applyFont="1" applyFill="1" applyBorder="1" applyAlignment="1" applyProtection="1">
      <alignment horizontal="center" vertical="top" shrinkToFit="1"/>
    </xf>
    <xf numFmtId="4" fontId="2" fillId="0" borderId="7" xfId="1" applyFont="1" applyFill="1" applyBorder="1" applyAlignment="1" applyProtection="1">
      <alignment horizontal="center" vertical="top" shrinkToFit="1"/>
    </xf>
    <xf numFmtId="4" fontId="2" fillId="0" borderId="5" xfId="1" applyFont="1" applyFill="1" applyBorder="1" applyAlignment="1" applyProtection="1">
      <alignment horizontal="center" vertical="center" shrinkToFit="1"/>
    </xf>
    <xf numFmtId="4" fontId="9" fillId="0" borderId="2" xfId="3" applyNumberFormat="1" applyFont="1" applyFill="1" applyProtection="1">
      <alignment horizontal="right" vertical="top" shrinkToFit="1"/>
    </xf>
    <xf numFmtId="4" fontId="9" fillId="0" borderId="2" xfId="3" applyNumberFormat="1" applyFont="1" applyFill="1" applyAlignment="1" applyProtection="1">
      <alignment horizontal="right" vertical="center" shrinkToFit="1"/>
    </xf>
    <xf numFmtId="4" fontId="2" fillId="0" borderId="1" xfId="1" applyFont="1" applyFill="1" applyBorder="1" applyAlignment="1" applyProtection="1">
      <alignment horizontal="center" vertical="center" shrinkToFit="1"/>
    </xf>
    <xf numFmtId="4" fontId="9" fillId="0" borderId="3" xfId="3" applyNumberFormat="1" applyFont="1" applyFill="1" applyBorder="1" applyAlignment="1" applyProtection="1">
      <alignment horizontal="right" vertical="center" shrinkToFit="1"/>
    </xf>
    <xf numFmtId="4" fontId="9" fillId="0" borderId="1" xfId="1" applyNumberFormat="1" applyFont="1" applyFill="1" applyBorder="1" applyAlignment="1" applyProtection="1">
      <alignment horizontal="right" vertical="center" shrinkToFit="1"/>
    </xf>
    <xf numFmtId="4" fontId="0" fillId="0" borderId="2" xfId="3" applyNumberFormat="1" applyFont="1" applyFill="1" applyAlignment="1" applyProtection="1">
      <alignment horizontal="right" vertical="center" shrinkToFit="1"/>
    </xf>
    <xf numFmtId="2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</cellXfs>
  <cellStyles count="4">
    <cellStyle name="xl36" xfId="2"/>
    <cellStyle name="xl41" xfId="1"/>
    <cellStyle name="xl6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zoomScaleSheetLayoutView="100" workbookViewId="0">
      <selection activeCell="D4" sqref="D4:E4"/>
    </sheetView>
  </sheetViews>
  <sheetFormatPr defaultRowHeight="15" x14ac:dyDescent="0.25"/>
  <cols>
    <col min="1" max="1" width="46.85546875" customWidth="1"/>
    <col min="2" max="2" width="19.5703125" customWidth="1"/>
    <col min="3" max="3" width="19.5703125" style="7" customWidth="1"/>
    <col min="4" max="4" width="16.28515625" style="7" customWidth="1"/>
    <col min="5" max="5" width="18.85546875" style="7" customWidth="1"/>
    <col min="6" max="6" width="15" style="7" customWidth="1"/>
    <col min="8" max="8" width="9" customWidth="1"/>
    <col min="9" max="9" width="9.140625" hidden="1" customWidth="1"/>
  </cols>
  <sheetData>
    <row r="1" spans="1:9" ht="31.5" customHeight="1" x14ac:dyDescent="0.3">
      <c r="A1" s="23" t="s">
        <v>78</v>
      </c>
      <c r="B1" s="24"/>
      <c r="C1" s="24"/>
      <c r="D1" s="24"/>
      <c r="E1" s="24"/>
      <c r="F1" s="24"/>
      <c r="G1" s="24"/>
      <c r="H1" s="24"/>
      <c r="I1" s="24"/>
    </row>
    <row r="2" spans="1:9" ht="18.75" x14ac:dyDescent="0.25">
      <c r="A2" s="1" t="s">
        <v>71</v>
      </c>
    </row>
    <row r="3" spans="1:9" ht="66" customHeight="1" x14ac:dyDescent="0.25">
      <c r="A3" s="6" t="s">
        <v>0</v>
      </c>
      <c r="B3" s="6" t="s">
        <v>1</v>
      </c>
      <c r="C3" s="8" t="s">
        <v>72</v>
      </c>
      <c r="D3" s="8" t="s">
        <v>79</v>
      </c>
      <c r="E3" s="8" t="s">
        <v>77</v>
      </c>
      <c r="F3" s="10" t="s">
        <v>74</v>
      </c>
      <c r="G3" s="25" t="s">
        <v>75</v>
      </c>
      <c r="H3" s="25"/>
      <c r="I3" s="25"/>
    </row>
    <row r="4" spans="1:9" ht="15.75" x14ac:dyDescent="0.25">
      <c r="A4" s="3" t="s">
        <v>2</v>
      </c>
      <c r="B4" s="4" t="s">
        <v>35</v>
      </c>
      <c r="C4" s="16">
        <v>48875284.939999998</v>
      </c>
      <c r="D4" s="16">
        <v>10835675.390000001</v>
      </c>
      <c r="E4" s="16">
        <v>10835675.390000001</v>
      </c>
      <c r="F4" s="13">
        <f>D4/C4*100</f>
        <v>22.170050575259115</v>
      </c>
      <c r="G4" s="22">
        <f>D4/E4*100</f>
        <v>100</v>
      </c>
      <c r="H4" s="22"/>
      <c r="I4" s="22"/>
    </row>
    <row r="5" spans="1:9" ht="47.25" x14ac:dyDescent="0.25">
      <c r="A5" s="5" t="s">
        <v>3</v>
      </c>
      <c r="B5" s="4" t="s">
        <v>36</v>
      </c>
      <c r="C5" s="17">
        <v>1645535.4</v>
      </c>
      <c r="D5" s="17">
        <v>355889.74</v>
      </c>
      <c r="E5" s="17">
        <v>47067.13</v>
      </c>
      <c r="F5" s="15">
        <f t="shared" ref="F5:F40" si="0">D5/C5*100</f>
        <v>21.627595492628117</v>
      </c>
      <c r="G5" s="22" t="s">
        <v>82</v>
      </c>
      <c r="H5" s="22"/>
      <c r="I5" s="22"/>
    </row>
    <row r="6" spans="1:9" ht="63" x14ac:dyDescent="0.25">
      <c r="A6" s="5" t="s">
        <v>4</v>
      </c>
      <c r="B6" s="4" t="s">
        <v>37</v>
      </c>
      <c r="C6" s="17">
        <v>846834.34</v>
      </c>
      <c r="D6" s="17">
        <v>203080.49</v>
      </c>
      <c r="E6" s="17">
        <v>105798.93</v>
      </c>
      <c r="F6" s="15">
        <f t="shared" si="0"/>
        <v>23.981135436713632</v>
      </c>
      <c r="G6" s="22">
        <f t="shared" ref="G6:G40" si="1">D6/E6*100</f>
        <v>191.94947434723585</v>
      </c>
      <c r="H6" s="22"/>
      <c r="I6" s="22"/>
    </row>
    <row r="7" spans="1:9" ht="78.75" x14ac:dyDescent="0.25">
      <c r="A7" s="5" t="s">
        <v>5</v>
      </c>
      <c r="B7" s="4" t="s">
        <v>38</v>
      </c>
      <c r="C7" s="17">
        <v>19156551.949999999</v>
      </c>
      <c r="D7" s="17">
        <v>4436467.8899999997</v>
      </c>
      <c r="E7" s="17">
        <v>3595299.32</v>
      </c>
      <c r="F7" s="15">
        <f t="shared" si="0"/>
        <v>23.159010565051087</v>
      </c>
      <c r="G7" s="22">
        <f t="shared" si="1"/>
        <v>123.3963432563384</v>
      </c>
      <c r="H7" s="22"/>
      <c r="I7" s="22"/>
    </row>
    <row r="8" spans="1:9" ht="63" x14ac:dyDescent="0.25">
      <c r="A8" s="5" t="s">
        <v>6</v>
      </c>
      <c r="B8" s="4" t="s">
        <v>39</v>
      </c>
      <c r="C8" s="17">
        <v>6930921.8799999999</v>
      </c>
      <c r="D8" s="17">
        <v>1294104.92</v>
      </c>
      <c r="E8" s="17">
        <v>1195123.1100000001</v>
      </c>
      <c r="F8" s="15">
        <f t="shared" si="0"/>
        <v>18.671468852279141</v>
      </c>
      <c r="G8" s="22">
        <f t="shared" si="1"/>
        <v>108.28214341868092</v>
      </c>
      <c r="H8" s="22"/>
      <c r="I8" s="22"/>
    </row>
    <row r="9" spans="1:9" ht="15.75" x14ac:dyDescent="0.25">
      <c r="A9" s="5" t="s">
        <v>40</v>
      </c>
      <c r="B9" s="4" t="s">
        <v>41</v>
      </c>
      <c r="C9" s="16">
        <v>490000</v>
      </c>
      <c r="D9" s="16">
        <v>0</v>
      </c>
      <c r="E9" s="16">
        <v>0</v>
      </c>
      <c r="F9" s="13">
        <f t="shared" si="0"/>
        <v>0</v>
      </c>
      <c r="G9" s="22"/>
      <c r="H9" s="22"/>
      <c r="I9" s="22"/>
    </row>
    <row r="10" spans="1:9" ht="15.75" x14ac:dyDescent="0.25">
      <c r="A10" s="5" t="s">
        <v>7</v>
      </c>
      <c r="B10" s="4" t="s">
        <v>42</v>
      </c>
      <c r="C10" s="16">
        <v>19805441.370000001</v>
      </c>
      <c r="D10" s="16">
        <v>4546132.3499999996</v>
      </c>
      <c r="E10" s="16">
        <v>3750553.17</v>
      </c>
      <c r="F10" s="13">
        <f t="shared" si="0"/>
        <v>22.953956264192051</v>
      </c>
      <c r="G10" s="22">
        <f>D10/E10*100</f>
        <v>121.2123157288822</v>
      </c>
      <c r="H10" s="22"/>
      <c r="I10" s="22"/>
    </row>
    <row r="11" spans="1:9" ht="31.5" x14ac:dyDescent="0.25">
      <c r="A11" s="3" t="s">
        <v>8</v>
      </c>
      <c r="B11" s="4" t="s">
        <v>43</v>
      </c>
      <c r="C11" s="21">
        <v>152672.51999999999</v>
      </c>
      <c r="D11" s="21">
        <v>13650</v>
      </c>
      <c r="E11" s="21">
        <f>E12</f>
        <v>2460</v>
      </c>
      <c r="F11" s="15">
        <f t="shared" si="0"/>
        <v>8.940705242829555</v>
      </c>
      <c r="G11" s="22" t="s">
        <v>83</v>
      </c>
      <c r="H11" s="22"/>
      <c r="I11" s="22"/>
    </row>
    <row r="12" spans="1:9" ht="28.5" customHeight="1" x14ac:dyDescent="0.25">
      <c r="A12" s="5" t="s">
        <v>76</v>
      </c>
      <c r="B12" s="4" t="s">
        <v>44</v>
      </c>
      <c r="C12" s="17">
        <v>152672.51999999999</v>
      </c>
      <c r="D12" s="17">
        <v>13650</v>
      </c>
      <c r="E12" s="17">
        <v>2460</v>
      </c>
      <c r="F12" s="15">
        <f t="shared" si="0"/>
        <v>8.940705242829555</v>
      </c>
      <c r="G12" s="22" t="s">
        <v>83</v>
      </c>
      <c r="H12" s="22"/>
      <c r="I12" s="22"/>
    </row>
    <row r="13" spans="1:9" ht="15.75" x14ac:dyDescent="0.25">
      <c r="A13" s="3" t="s">
        <v>9</v>
      </c>
      <c r="B13" s="4" t="s">
        <v>45</v>
      </c>
      <c r="C13" s="17">
        <f>C14+C15+C16+C17</f>
        <v>12345474.82</v>
      </c>
      <c r="D13" s="17">
        <f>D14+D15+D16+D17</f>
        <v>2366551.56</v>
      </c>
      <c r="E13" s="17">
        <f>E14+E15+E16+E17</f>
        <v>1973929.68</v>
      </c>
      <c r="F13" s="13">
        <f t="shared" si="0"/>
        <v>19.169384689571626</v>
      </c>
      <c r="G13" s="22">
        <f t="shared" si="1"/>
        <v>119.8903681310471</v>
      </c>
      <c r="H13" s="22"/>
      <c r="I13" s="22"/>
    </row>
    <row r="14" spans="1:9" ht="15.75" x14ac:dyDescent="0.25">
      <c r="A14" s="3" t="s">
        <v>10</v>
      </c>
      <c r="B14" s="4" t="s">
        <v>46</v>
      </c>
      <c r="C14" s="17">
        <v>315067.86</v>
      </c>
      <c r="D14" s="17">
        <v>0</v>
      </c>
      <c r="E14" s="17">
        <v>0</v>
      </c>
      <c r="F14" s="13">
        <f t="shared" si="0"/>
        <v>0</v>
      </c>
      <c r="G14" s="22"/>
      <c r="H14" s="22"/>
      <c r="I14" s="22"/>
    </row>
    <row r="15" spans="1:9" ht="15.75" x14ac:dyDescent="0.25">
      <c r="A15" s="3" t="s">
        <v>11</v>
      </c>
      <c r="B15" s="4" t="s">
        <v>47</v>
      </c>
      <c r="C15" s="17">
        <v>2228000</v>
      </c>
      <c r="D15" s="17">
        <v>366551.56</v>
      </c>
      <c r="E15" s="17">
        <v>390728.68</v>
      </c>
      <c r="F15" s="13">
        <f t="shared" si="0"/>
        <v>16.452044883303412</v>
      </c>
      <c r="G15" s="22">
        <f>D15/E15*100</f>
        <v>93.812299624383854</v>
      </c>
      <c r="H15" s="22"/>
      <c r="I15" s="22"/>
    </row>
    <row r="16" spans="1:9" ht="15.75" x14ac:dyDescent="0.25">
      <c r="A16" s="3" t="s">
        <v>12</v>
      </c>
      <c r="B16" s="4" t="s">
        <v>48</v>
      </c>
      <c r="C16" s="17">
        <v>9752406.9600000009</v>
      </c>
      <c r="D16" s="17">
        <v>1950000</v>
      </c>
      <c r="E16" s="17">
        <v>1583201</v>
      </c>
      <c r="F16" s="13">
        <f t="shared" si="0"/>
        <v>19.995063864726166</v>
      </c>
      <c r="G16" s="22">
        <f t="shared" si="1"/>
        <v>123.16818900442837</v>
      </c>
      <c r="H16" s="22"/>
      <c r="I16" s="22"/>
    </row>
    <row r="17" spans="1:9" ht="31.5" customHeight="1" x14ac:dyDescent="0.25">
      <c r="A17" s="3" t="s">
        <v>13</v>
      </c>
      <c r="B17" s="4" t="s">
        <v>49</v>
      </c>
      <c r="C17" s="17">
        <v>50000</v>
      </c>
      <c r="D17" s="17">
        <v>50000</v>
      </c>
      <c r="E17" s="17">
        <v>0</v>
      </c>
      <c r="F17" s="13">
        <f t="shared" si="0"/>
        <v>100</v>
      </c>
      <c r="G17" s="22"/>
      <c r="H17" s="22"/>
      <c r="I17" s="22"/>
    </row>
    <row r="18" spans="1:9" ht="15.75" x14ac:dyDescent="0.25">
      <c r="A18" s="3" t="s">
        <v>14</v>
      </c>
      <c r="B18" s="4" t="s">
        <v>50</v>
      </c>
      <c r="C18" s="17">
        <f>C19+C20+C21</f>
        <v>8323951.209999999</v>
      </c>
      <c r="D18" s="17">
        <f>D19+D20+D21</f>
        <v>796848.61</v>
      </c>
      <c r="E18" s="17">
        <f>E19+E20+E21</f>
        <v>715102.56</v>
      </c>
      <c r="F18" s="13">
        <f t="shared" si="0"/>
        <v>9.5729610841868453</v>
      </c>
      <c r="G18" s="22">
        <f t="shared" si="1"/>
        <v>111.43137426329449</v>
      </c>
      <c r="H18" s="22"/>
      <c r="I18" s="22"/>
    </row>
    <row r="19" spans="1:9" ht="15.75" customHeight="1" x14ac:dyDescent="0.25">
      <c r="A19" s="3" t="s">
        <v>15</v>
      </c>
      <c r="B19" s="4" t="s">
        <v>51</v>
      </c>
      <c r="C19" s="17">
        <v>2277635.86</v>
      </c>
      <c r="D19" s="17">
        <v>487042.61</v>
      </c>
      <c r="E19" s="17">
        <v>345662.56</v>
      </c>
      <c r="F19" s="13">
        <f t="shared" si="0"/>
        <v>21.38369080648388</v>
      </c>
      <c r="G19" s="22">
        <f>D19/E19*100</f>
        <v>140.90117541222861</v>
      </c>
      <c r="H19" s="22"/>
      <c r="I19" s="22"/>
    </row>
    <row r="20" spans="1:9" ht="15.75" x14ac:dyDescent="0.25">
      <c r="A20" s="3" t="s">
        <v>16</v>
      </c>
      <c r="B20" s="4" t="s">
        <v>52</v>
      </c>
      <c r="C20" s="17">
        <v>5537133.3499999996</v>
      </c>
      <c r="D20" s="17">
        <v>30624</v>
      </c>
      <c r="E20" s="17">
        <v>157440</v>
      </c>
      <c r="F20" s="13">
        <f t="shared" si="0"/>
        <v>0.5530659650810108</v>
      </c>
      <c r="G20" s="22">
        <v>19.45</v>
      </c>
      <c r="H20" s="22"/>
      <c r="I20" s="22"/>
    </row>
    <row r="21" spans="1:9" ht="21" customHeight="1" x14ac:dyDescent="0.25">
      <c r="A21" s="3" t="s">
        <v>17</v>
      </c>
      <c r="B21" s="4" t="s">
        <v>53</v>
      </c>
      <c r="C21" s="17">
        <v>509182</v>
      </c>
      <c r="D21" s="17">
        <v>279182</v>
      </c>
      <c r="E21" s="17">
        <v>212000</v>
      </c>
      <c r="F21" s="13">
        <f t="shared" si="0"/>
        <v>54.829510862520671</v>
      </c>
      <c r="G21" s="22">
        <v>131.69</v>
      </c>
      <c r="H21" s="22"/>
      <c r="I21" s="22"/>
    </row>
    <row r="22" spans="1:9" ht="15.75" x14ac:dyDescent="0.25">
      <c r="A22" s="3" t="s">
        <v>18</v>
      </c>
      <c r="B22" s="4" t="s">
        <v>54</v>
      </c>
      <c r="C22" s="17">
        <v>32000</v>
      </c>
      <c r="D22" s="17">
        <v>0</v>
      </c>
      <c r="E22" s="17">
        <f t="shared" ref="E22" si="2">E23</f>
        <v>0</v>
      </c>
      <c r="F22" s="13">
        <f t="shared" si="0"/>
        <v>0</v>
      </c>
      <c r="G22" s="22"/>
      <c r="H22" s="22"/>
      <c r="I22" s="22"/>
    </row>
    <row r="23" spans="1:9" ht="31.5" x14ac:dyDescent="0.25">
      <c r="A23" s="3" t="s">
        <v>81</v>
      </c>
      <c r="B23" s="4" t="s">
        <v>80</v>
      </c>
      <c r="C23" s="17">
        <v>32000</v>
      </c>
      <c r="D23" s="17">
        <v>0</v>
      </c>
      <c r="E23" s="17">
        <v>0</v>
      </c>
      <c r="F23" s="13">
        <f t="shared" si="0"/>
        <v>0</v>
      </c>
      <c r="G23" s="22"/>
      <c r="H23" s="22"/>
      <c r="I23" s="22"/>
    </row>
    <row r="24" spans="1:9" ht="15.75" x14ac:dyDescent="0.25">
      <c r="A24" s="3" t="s">
        <v>19</v>
      </c>
      <c r="B24" s="4" t="s">
        <v>55</v>
      </c>
      <c r="C24" s="17">
        <f>C25+C26+C27+C28+C29</f>
        <v>81958040.439999998</v>
      </c>
      <c r="D24" s="17">
        <f>D25+D26+D27+D28+D29</f>
        <v>18812567.59</v>
      </c>
      <c r="E24" s="17">
        <f>E25+E26+E27+E28+E29</f>
        <v>18756467.07</v>
      </c>
      <c r="F24" s="13">
        <f t="shared" si="0"/>
        <v>22.953901153569355</v>
      </c>
      <c r="G24" s="22">
        <f t="shared" si="1"/>
        <v>100.29909961076694</v>
      </c>
      <c r="H24" s="22"/>
      <c r="I24" s="22"/>
    </row>
    <row r="25" spans="1:9" ht="15.75" x14ac:dyDescent="0.25">
      <c r="A25" s="3" t="s">
        <v>20</v>
      </c>
      <c r="B25" s="4" t="s">
        <v>56</v>
      </c>
      <c r="C25" s="17">
        <v>27607481.120000001</v>
      </c>
      <c r="D25" s="17">
        <v>4279885.45</v>
      </c>
      <c r="E25" s="17">
        <v>3931557.82</v>
      </c>
      <c r="F25" s="13">
        <f t="shared" si="0"/>
        <v>15.502629274278393</v>
      </c>
      <c r="G25" s="22">
        <f t="shared" si="1"/>
        <v>108.85978652604429</v>
      </c>
      <c r="H25" s="22"/>
      <c r="I25" s="22"/>
    </row>
    <row r="26" spans="1:9" ht="15.75" x14ac:dyDescent="0.25">
      <c r="A26" s="3" t="s">
        <v>21</v>
      </c>
      <c r="B26" s="4" t="s">
        <v>57</v>
      </c>
      <c r="C26" s="17">
        <v>39607316.700000003</v>
      </c>
      <c r="D26" s="17">
        <v>10495028.220000001</v>
      </c>
      <c r="E26" s="17">
        <v>11386497.83</v>
      </c>
      <c r="F26" s="13">
        <f t="shared" si="0"/>
        <v>26.497700663473623</v>
      </c>
      <c r="G26" s="22">
        <f t="shared" si="1"/>
        <v>92.17081825061922</v>
      </c>
      <c r="H26" s="22"/>
      <c r="I26" s="22"/>
    </row>
    <row r="27" spans="1:9" ht="15.75" x14ac:dyDescent="0.25">
      <c r="A27" s="3" t="s">
        <v>73</v>
      </c>
      <c r="B27" s="4" t="s">
        <v>58</v>
      </c>
      <c r="C27" s="17">
        <v>7702600.1600000001</v>
      </c>
      <c r="D27" s="17">
        <v>1957408.18</v>
      </c>
      <c r="E27" s="17">
        <v>1639721.57</v>
      </c>
      <c r="F27" s="13">
        <f t="shared" si="0"/>
        <v>25.412304148473414</v>
      </c>
      <c r="G27" s="22">
        <v>116.17</v>
      </c>
      <c r="H27" s="22"/>
      <c r="I27" s="22"/>
    </row>
    <row r="28" spans="1:9" ht="15.75" x14ac:dyDescent="0.25">
      <c r="A28" s="3" t="s">
        <v>22</v>
      </c>
      <c r="B28" s="4" t="s">
        <v>59</v>
      </c>
      <c r="C28" s="17">
        <v>100000</v>
      </c>
      <c r="D28" s="17">
        <v>19393</v>
      </c>
      <c r="E28" s="17">
        <v>24910</v>
      </c>
      <c r="F28" s="13">
        <f t="shared" si="0"/>
        <v>19.393000000000001</v>
      </c>
      <c r="G28" s="22">
        <f t="shared" si="1"/>
        <v>77.852268165395415</v>
      </c>
      <c r="H28" s="22"/>
      <c r="I28" s="22"/>
    </row>
    <row r="29" spans="1:9" ht="15.75" x14ac:dyDescent="0.25">
      <c r="A29" s="3" t="s">
        <v>23</v>
      </c>
      <c r="B29" s="4" t="s">
        <v>60</v>
      </c>
      <c r="C29" s="17">
        <v>6940642.46</v>
      </c>
      <c r="D29" s="17">
        <v>2060852.74</v>
      </c>
      <c r="E29" s="17">
        <v>1773779.85</v>
      </c>
      <c r="F29" s="13">
        <f t="shared" si="0"/>
        <v>29.69253569647211</v>
      </c>
      <c r="G29" s="22">
        <f t="shared" si="1"/>
        <v>116.18424575067756</v>
      </c>
      <c r="H29" s="22"/>
      <c r="I29" s="22"/>
    </row>
    <row r="30" spans="1:9" ht="15.75" x14ac:dyDescent="0.25">
      <c r="A30" s="3" t="s">
        <v>24</v>
      </c>
      <c r="B30" s="4" t="s">
        <v>61</v>
      </c>
      <c r="C30" s="17">
        <f>C31+C32</f>
        <v>8931735.6500000004</v>
      </c>
      <c r="D30" s="17">
        <f>D31+D32</f>
        <v>1648747.6600000001</v>
      </c>
      <c r="E30" s="17">
        <f>E31+E32</f>
        <v>1567089.6</v>
      </c>
      <c r="F30" s="13">
        <f t="shared" si="0"/>
        <v>18.459431902241757</v>
      </c>
      <c r="G30" s="22">
        <f t="shared" si="1"/>
        <v>105.21080989880861</v>
      </c>
      <c r="H30" s="22"/>
      <c r="I30" s="22"/>
    </row>
    <row r="31" spans="1:9" ht="15.75" x14ac:dyDescent="0.25">
      <c r="A31" s="3" t="s">
        <v>25</v>
      </c>
      <c r="B31" s="4" t="s">
        <v>62</v>
      </c>
      <c r="C31" s="17">
        <v>6270434.6500000004</v>
      </c>
      <c r="D31" s="17">
        <v>1105344.53</v>
      </c>
      <c r="E31" s="17">
        <v>1038975.42</v>
      </c>
      <c r="F31" s="13">
        <f t="shared" si="0"/>
        <v>17.627877359347011</v>
      </c>
      <c r="G31" s="22">
        <f t="shared" si="1"/>
        <v>106.38793841725341</v>
      </c>
      <c r="H31" s="22"/>
      <c r="I31" s="22"/>
    </row>
    <row r="32" spans="1:9" ht="31.5" x14ac:dyDescent="0.25">
      <c r="A32" s="3" t="s">
        <v>26</v>
      </c>
      <c r="B32" s="4" t="s">
        <v>63</v>
      </c>
      <c r="C32" s="17">
        <v>2661301</v>
      </c>
      <c r="D32" s="17">
        <v>543403.13</v>
      </c>
      <c r="E32" s="17">
        <v>528114.18000000005</v>
      </c>
      <c r="F32" s="15">
        <f t="shared" si="0"/>
        <v>20.418702356479031</v>
      </c>
      <c r="G32" s="22">
        <f t="shared" si="1"/>
        <v>102.89500842412525</v>
      </c>
      <c r="H32" s="22"/>
      <c r="I32" s="22"/>
    </row>
    <row r="33" spans="1:9" ht="15.75" x14ac:dyDescent="0.25">
      <c r="A33" s="3" t="s">
        <v>27</v>
      </c>
      <c r="B33" s="4" t="s">
        <v>64</v>
      </c>
      <c r="C33" s="17">
        <f>C34+C35+C36+C37</f>
        <v>3788567.01</v>
      </c>
      <c r="D33" s="17">
        <f>D34+D35+D36+D37</f>
        <v>506089.06</v>
      </c>
      <c r="E33" s="17">
        <f>E34+E35+E37+E36</f>
        <v>458278.06</v>
      </c>
      <c r="F33" s="13">
        <f t="shared" si="0"/>
        <v>13.358324101544664</v>
      </c>
      <c r="G33" s="22">
        <f t="shared" si="1"/>
        <v>110.43274906069036</v>
      </c>
      <c r="H33" s="22"/>
      <c r="I33" s="22"/>
    </row>
    <row r="34" spans="1:9" ht="15.75" x14ac:dyDescent="0.25">
      <c r="A34" s="3" t="s">
        <v>28</v>
      </c>
      <c r="B34" s="4" t="s">
        <v>65</v>
      </c>
      <c r="C34" s="17">
        <v>1770129.58</v>
      </c>
      <c r="D34" s="17">
        <v>432489.06</v>
      </c>
      <c r="E34" s="17">
        <v>362006.43</v>
      </c>
      <c r="F34" s="13">
        <f t="shared" si="0"/>
        <v>24.432621480739279</v>
      </c>
      <c r="G34" s="22">
        <f t="shared" si="1"/>
        <v>119.46999394458271</v>
      </c>
      <c r="H34" s="22"/>
      <c r="I34" s="22"/>
    </row>
    <row r="35" spans="1:9" ht="15.75" x14ac:dyDescent="0.25">
      <c r="A35" s="3" t="s">
        <v>29</v>
      </c>
      <c r="B35" s="4" t="s">
        <v>66</v>
      </c>
      <c r="C35" s="17">
        <v>59000</v>
      </c>
      <c r="D35" s="17">
        <v>24100</v>
      </c>
      <c r="E35" s="17">
        <v>11900</v>
      </c>
      <c r="F35" s="13">
        <f t="shared" si="0"/>
        <v>40.847457627118644</v>
      </c>
      <c r="G35" s="22">
        <f t="shared" si="1"/>
        <v>202.52100840336135</v>
      </c>
      <c r="H35" s="22"/>
      <c r="I35" s="22"/>
    </row>
    <row r="36" spans="1:9" ht="15.75" x14ac:dyDescent="0.25">
      <c r="A36" s="3" t="s">
        <v>30</v>
      </c>
      <c r="B36" s="4" t="s">
        <v>67</v>
      </c>
      <c r="C36" s="17">
        <v>1774937.43</v>
      </c>
      <c r="D36" s="17"/>
      <c r="E36" s="17">
        <v>45571.63</v>
      </c>
      <c r="F36" s="13">
        <f t="shared" si="0"/>
        <v>0</v>
      </c>
      <c r="G36" s="22">
        <f t="shared" si="1"/>
        <v>0</v>
      </c>
      <c r="H36" s="22"/>
      <c r="I36" s="22"/>
    </row>
    <row r="37" spans="1:9" ht="31.5" x14ac:dyDescent="0.25">
      <c r="A37" s="3" t="s">
        <v>31</v>
      </c>
      <c r="B37" s="4" t="s">
        <v>68</v>
      </c>
      <c r="C37" s="17">
        <v>184500</v>
      </c>
      <c r="D37" s="17">
        <v>49500</v>
      </c>
      <c r="E37" s="17">
        <v>38800</v>
      </c>
      <c r="F37" s="13">
        <f t="shared" si="0"/>
        <v>26.829268292682929</v>
      </c>
      <c r="G37" s="22">
        <f t="shared" si="1"/>
        <v>127.57731958762886</v>
      </c>
      <c r="H37" s="22"/>
      <c r="I37" s="22"/>
    </row>
    <row r="38" spans="1:9" ht="15.75" x14ac:dyDescent="0.25">
      <c r="A38" s="3" t="s">
        <v>32</v>
      </c>
      <c r="B38" s="4" t="s">
        <v>69</v>
      </c>
      <c r="C38" s="17">
        <f>C39</f>
        <v>796745</v>
      </c>
      <c r="D38" s="17">
        <f>D39</f>
        <v>143319.56</v>
      </c>
      <c r="E38" s="17">
        <f t="shared" ref="E38" si="3">E39</f>
        <v>158724.09</v>
      </c>
      <c r="F38" s="13">
        <f t="shared" si="0"/>
        <v>17.988134221112151</v>
      </c>
      <c r="G38" s="22">
        <f t="shared" si="1"/>
        <v>90.294775040134112</v>
      </c>
      <c r="H38" s="22"/>
      <c r="I38" s="22"/>
    </row>
    <row r="39" spans="1:9" ht="15.75" x14ac:dyDescent="0.25">
      <c r="A39" s="11" t="s">
        <v>33</v>
      </c>
      <c r="B39" s="12" t="s">
        <v>70</v>
      </c>
      <c r="C39" s="19">
        <v>796745</v>
      </c>
      <c r="D39" s="19">
        <v>143319.56</v>
      </c>
      <c r="E39" s="19">
        <v>158724.09</v>
      </c>
      <c r="F39" s="14">
        <f t="shared" si="0"/>
        <v>17.988134221112151</v>
      </c>
      <c r="G39" s="22">
        <f t="shared" si="1"/>
        <v>90.294775040134112</v>
      </c>
      <c r="H39" s="22"/>
      <c r="I39" s="22"/>
    </row>
    <row r="40" spans="1:9" ht="23.25" customHeight="1" x14ac:dyDescent="0.25">
      <c r="A40" s="3" t="s">
        <v>34</v>
      </c>
      <c r="B40" s="3"/>
      <c r="C40" s="20">
        <f>C4+C11+C13+C18+C22+C24+C30+C33+C38</f>
        <v>165204471.59</v>
      </c>
      <c r="D40" s="20">
        <f>D4+D11+D13+D18+D22+D24+D30+D33+D38</f>
        <v>35123449.430000007</v>
      </c>
      <c r="E40" s="20">
        <f>E4+E11+E13+E18+E22+E24+E30+E33+E38</f>
        <v>34467726.45000001</v>
      </c>
      <c r="F40" s="18">
        <f t="shared" si="0"/>
        <v>21.260592459729803</v>
      </c>
      <c r="G40" s="22">
        <f t="shared" si="1"/>
        <v>101.90242597216618</v>
      </c>
      <c r="H40" s="22"/>
      <c r="I40" s="22"/>
    </row>
    <row r="41" spans="1:9" ht="18.75" x14ac:dyDescent="0.25">
      <c r="A41" s="2"/>
      <c r="D41" s="9"/>
      <c r="E41" s="9"/>
      <c r="F41" s="9"/>
    </row>
  </sheetData>
  <mergeCells count="39">
    <mergeCell ref="G24:I24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40:I40"/>
    <mergeCell ref="G35:I35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6:I36"/>
    <mergeCell ref="G37:I37"/>
    <mergeCell ref="G38:I38"/>
    <mergeCell ref="G39:I39"/>
    <mergeCell ref="G13:I13"/>
    <mergeCell ref="A1:I1"/>
    <mergeCell ref="G3:I3"/>
    <mergeCell ref="G4:I4"/>
    <mergeCell ref="G5:I5"/>
    <mergeCell ref="G6:I6"/>
    <mergeCell ref="G7:I7"/>
    <mergeCell ref="G8:I8"/>
    <mergeCell ref="G10:I10"/>
    <mergeCell ref="G11:I11"/>
    <mergeCell ref="G12:I12"/>
    <mergeCell ref="G9:I9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2017-08-15T12:45:42Z</dcterms:created>
  <dcterms:modified xsi:type="dcterms:W3CDTF">2023-04-19T06:41:39Z</dcterms:modified>
</cp:coreProperties>
</file>