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Документы к проекту решения  2024-2026 годы 1 чтение\55 заседание\"/>
    </mc:Choice>
  </mc:AlternateContent>
  <bookViews>
    <workbookView xWindow="0" yWindow="0" windowWidth="28800" windowHeight="12435"/>
  </bookViews>
  <sheets>
    <sheet name="Доходы" sheetId="2" r:id="rId1"/>
  </sheets>
  <definedNames>
    <definedName name="_xlnm.Print_Titles" localSheetId="0">Доходы!$4:$6</definedName>
    <definedName name="_xlnm.Print_Area" localSheetId="0">Доходы!$A$1:$F$99</definedName>
  </definedNames>
  <calcPr calcId="152511"/>
</workbook>
</file>

<file path=xl/calcChain.xml><?xml version="1.0" encoding="utf-8"?>
<calcChain xmlns="http://schemas.openxmlformats.org/spreadsheetml/2006/main">
  <c r="F12" i="2" l="1"/>
  <c r="E12" i="2" l="1"/>
  <c r="E13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F94" i="2"/>
  <c r="F93" i="2" s="1"/>
  <c r="F91" i="2"/>
  <c r="F90" i="2"/>
  <c r="F88" i="2"/>
  <c r="F87" i="2" s="1"/>
  <c r="F85" i="2"/>
  <c r="F84" i="2"/>
  <c r="F82" i="2"/>
  <c r="F81" i="2" s="1"/>
  <c r="F79" i="2"/>
  <c r="F78" i="2"/>
  <c r="F75" i="2"/>
  <c r="F74" i="2" s="1"/>
  <c r="F72" i="2"/>
  <c r="F71" i="2" s="1"/>
  <c r="F70" i="2" s="1"/>
  <c r="F66" i="2"/>
  <c r="F65" i="2"/>
  <c r="F63" i="2"/>
  <c r="F62" i="2"/>
  <c r="F61" i="2" s="1"/>
  <c r="F59" i="2"/>
  <c r="F58" i="2" s="1"/>
  <c r="F57" i="2" s="1"/>
  <c r="F56" i="2" s="1"/>
  <c r="F53" i="2"/>
  <c r="F52" i="2" s="1"/>
  <c r="F51" i="2" s="1"/>
  <c r="F50" i="2" s="1"/>
  <c r="F48" i="2"/>
  <c r="F47" i="2" s="1"/>
  <c r="F46" i="2" s="1"/>
  <c r="F45" i="2" s="1"/>
  <c r="F43" i="2"/>
  <c r="F42" i="2" s="1"/>
  <c r="F40" i="2"/>
  <c r="F39" i="2" s="1"/>
  <c r="F36" i="2"/>
  <c r="F35" i="2"/>
  <c r="F32" i="2"/>
  <c r="F31" i="2" s="1"/>
  <c r="F29" i="2"/>
  <c r="F28" i="2" s="1"/>
  <c r="F26" i="2"/>
  <c r="F25" i="2" s="1"/>
  <c r="F23" i="2"/>
  <c r="F22" i="2" s="1"/>
  <c r="F18" i="2"/>
  <c r="F16" i="2"/>
  <c r="F14" i="2"/>
  <c r="C77" i="2"/>
  <c r="D77" i="2"/>
  <c r="D91" i="2"/>
  <c r="D90" i="2" s="1"/>
  <c r="C90" i="2"/>
  <c r="C91" i="2"/>
  <c r="D78" i="2"/>
  <c r="C78" i="2"/>
  <c r="C79" i="2"/>
  <c r="F38" i="2" l="1"/>
  <c r="F34" i="2" s="1"/>
  <c r="F11" i="2"/>
  <c r="F10" i="2" s="1"/>
  <c r="F69" i="2"/>
  <c r="F68" i="2" s="1"/>
  <c r="F21" i="2"/>
  <c r="F20" i="2" s="1"/>
  <c r="F77" i="2"/>
  <c r="F9" i="2" l="1"/>
  <c r="F7" i="2" s="1"/>
  <c r="C18" i="2"/>
  <c r="D18" i="2"/>
  <c r="D16" i="2"/>
  <c r="C12" i="2"/>
  <c r="F98" i="2" l="1"/>
  <c r="F97" i="2" s="1"/>
  <c r="F96" i="2" s="1"/>
  <c r="D98" i="2"/>
  <c r="D97" i="2" s="1"/>
  <c r="D96" i="2" s="1"/>
  <c r="C98" i="2"/>
  <c r="D94" i="2"/>
  <c r="D93" i="2" s="1"/>
  <c r="C94" i="2"/>
  <c r="C93" i="2" s="1"/>
  <c r="D88" i="2"/>
  <c r="D87" i="2" s="1"/>
  <c r="C88" i="2"/>
  <c r="C87" i="2" s="1"/>
  <c r="D85" i="2"/>
  <c r="D84" i="2" s="1"/>
  <c r="C85" i="2"/>
  <c r="C84" i="2" s="1"/>
  <c r="D82" i="2"/>
  <c r="D81" i="2" s="1"/>
  <c r="C82" i="2"/>
  <c r="C81" i="2" s="1"/>
  <c r="D79" i="2"/>
  <c r="D75" i="2"/>
  <c r="D74" i="2" s="1"/>
  <c r="C75" i="2"/>
  <c r="C74" i="2" s="1"/>
  <c r="D72" i="2"/>
  <c r="D71" i="2" s="1"/>
  <c r="C72" i="2"/>
  <c r="C71" i="2" s="1"/>
  <c r="D66" i="2"/>
  <c r="D65" i="2" s="1"/>
  <c r="C66" i="2"/>
  <c r="C65" i="2" s="1"/>
  <c r="D63" i="2"/>
  <c r="D62" i="2" s="1"/>
  <c r="C63" i="2"/>
  <c r="C62" i="2"/>
  <c r="D59" i="2"/>
  <c r="D58" i="2" s="1"/>
  <c r="C59" i="2"/>
  <c r="C58" i="2" s="1"/>
  <c r="C57" i="2" s="1"/>
  <c r="C56" i="2" s="1"/>
  <c r="D53" i="2"/>
  <c r="D52" i="2" s="1"/>
  <c r="C53" i="2"/>
  <c r="C52" i="2" s="1"/>
  <c r="C51" i="2" s="1"/>
  <c r="C50" i="2" s="1"/>
  <c r="D48" i="2"/>
  <c r="D47" i="2" s="1"/>
  <c r="C48" i="2"/>
  <c r="C47" i="2" s="1"/>
  <c r="C46" i="2" s="1"/>
  <c r="C45" i="2" s="1"/>
  <c r="D43" i="2"/>
  <c r="D42" i="2" s="1"/>
  <c r="C43" i="2"/>
  <c r="C42" i="2" s="1"/>
  <c r="D40" i="2"/>
  <c r="D39" i="2" s="1"/>
  <c r="C40" i="2"/>
  <c r="C39" i="2" s="1"/>
  <c r="C38" i="2" s="1"/>
  <c r="D36" i="2"/>
  <c r="C36" i="2"/>
  <c r="D35" i="2"/>
  <c r="C35" i="2"/>
  <c r="C34" i="2" s="1"/>
  <c r="D32" i="2"/>
  <c r="D31" i="2" s="1"/>
  <c r="C32" i="2"/>
  <c r="D29" i="2"/>
  <c r="D28" i="2" s="1"/>
  <c r="C29" i="2"/>
  <c r="C28" i="2" s="1"/>
  <c r="D26" i="2"/>
  <c r="D25" i="2" s="1"/>
  <c r="C26" i="2"/>
  <c r="C25" i="2" s="1"/>
  <c r="D23" i="2"/>
  <c r="D22" i="2" s="1"/>
  <c r="C23" i="2"/>
  <c r="C22" i="2" s="1"/>
  <c r="C16" i="2"/>
  <c r="D14" i="2"/>
  <c r="D11" i="2" s="1"/>
  <c r="C14" i="2"/>
  <c r="C11" i="2" s="1"/>
  <c r="D12" i="2"/>
  <c r="C10" i="2"/>
  <c r="C9" i="2" s="1"/>
  <c r="C97" i="2" l="1"/>
  <c r="D61" i="2"/>
  <c r="C61" i="2"/>
  <c r="E11" i="2"/>
  <c r="D21" i="2"/>
  <c r="D38" i="2"/>
  <c r="D46" i="2"/>
  <c r="D57" i="2"/>
  <c r="C70" i="2"/>
  <c r="D51" i="2"/>
  <c r="D70" i="2"/>
  <c r="C31" i="2"/>
  <c r="C21" i="2" s="1"/>
  <c r="C20" i="2" s="1"/>
  <c r="C96" i="2" l="1"/>
  <c r="C69" i="2"/>
  <c r="D10" i="2"/>
  <c r="E10" i="2"/>
  <c r="D69" i="2"/>
  <c r="D68" i="2" s="1"/>
  <c r="D56" i="2"/>
  <c r="D20" i="2"/>
  <c r="D50" i="2"/>
  <c r="D45" i="2"/>
  <c r="D34" i="2"/>
  <c r="C68" i="2" l="1"/>
  <c r="D9" i="2"/>
  <c r="C7" i="2" l="1"/>
  <c r="E9" i="2"/>
  <c r="D7" i="2"/>
  <c r="E7" i="2" l="1"/>
</calcChain>
</file>

<file path=xl/sharedStrings.xml><?xml version="1.0" encoding="utf-8"?>
<sst xmlns="http://schemas.openxmlformats.org/spreadsheetml/2006/main" count="197" uniqueCount="173">
  <si>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</si>
  <si>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</si>
  <si>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</si>
  <si>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</si>
  <si>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</si>
  <si>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</si>
  <si>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</si>
  <si>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</si>
  <si>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</si>
  <si>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</si>
  <si>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</si>
  <si>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</si>
  <si>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</si>
  <si>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</si>
  <si>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</si>
  <si>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</si>
  <si>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</si>
  <si>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</si>
  <si>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</si>
  <si>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</si>
  <si>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</si>
  <si>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</si>
  <si>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</si>
  <si>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</si>
  <si>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</si>
  <si>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000 1060000000 0000 000</t>
  </si>
  <si>
    <t xml:space="preserve"> 000 1060100000 0000 110</t>
  </si>
  <si>
    <t xml:space="preserve"> 000 1060103013 0000 110</t>
  </si>
  <si>
    <t xml:space="preserve"> 000 1060600000 0000 110</t>
  </si>
  <si>
    <t xml:space="preserve"> 000 1060603000 0000 110</t>
  </si>
  <si>
    <t xml:space="preserve"> 000 1060603313 0000 110</t>
  </si>
  <si>
    <t xml:space="preserve"> 000 1060604000 0000 110</t>
  </si>
  <si>
    <t xml:space="preserve"> 000 1060604313 0000 110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</si>
  <si>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</si>
  <si>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</si>
  <si>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</si>
  <si>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000 1110501313 0000 120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</si>
  <si>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</si>
  <si>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</si>
  <si>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</si>
  <si>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000 1130199513 0000 130</t>
  </si>
  <si>
    <t xml:space="preserve"> 000 1140000000 0000 000</t>
  </si>
  <si>
    <t xml:space="preserve"> 000 1140600000 0000 430</t>
  </si>
  <si>
    <t xml:space="preserve"> 000 1140601000 0000 430</t>
  </si>
  <si>
    <t xml:space="preserve"> 000 1140601313 0000 430</t>
  </si>
  <si>
    <t xml:space="preserve"> 000 1170000000 0000 000</t>
  </si>
  <si>
    <t xml:space="preserve"> 000 1170500000 0000 180</t>
  </si>
  <si>
    <t xml:space="preserve"> 000 1170505013 0000 180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</si>
  <si>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</si>
  <si>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</si>
  <si>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</si>
  <si>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</si>
  <si>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000 2021500113 0000 150</t>
  </si>
  <si>
    <t xml:space="preserve"> 000 2021500200 0000 150</t>
  </si>
  <si>
    <t xml:space="preserve"> 000 2021500213 0000 150</t>
  </si>
  <si>
    <t xml:space="preserve"> 000 2022000000 0000 150</t>
  </si>
  <si>
    <t xml:space="preserve"> 000 2022999900 0000 150</t>
  </si>
  <si>
    <t xml:space="preserve"> 000 2022999913 0000 150</t>
  </si>
  <si>
    <t>Ожидаемое исполнение</t>
  </si>
  <si>
    <t xml:space="preserve"> 000 2024000000 0000 150</t>
  </si>
  <si>
    <t xml:space="preserve">  
Прочие межбюджетные трансферты, передаваемые бюджетам городских поселений
</t>
  </si>
  <si>
    <t xml:space="preserve"> 000 2024999900 0000 150</t>
  </si>
  <si>
    <t xml:space="preserve"> 000 2070000000 0000 000</t>
  </si>
  <si>
    <t xml:space="preserve"> 000 2070500013 0000 150</t>
  </si>
  <si>
    <t xml:space="preserve">  
Поступления от денежных пожертвований, предоставляемых физическими лицами получателям средств бюджетов городских поселений
</t>
  </si>
  <si>
    <t>Доходы бюджета - всего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</si>
  <si>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</si>
  <si>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</si>
  <si>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</si>
  <si>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</si>
  <si>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182 1010201001 0000 110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</si>
  <si>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</si>
  <si>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182 1010202001 0000 110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</si>
  <si>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</si>
  <si>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182 1010203001 0000 110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</si>
  <si>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</si>
  <si>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</si>
  <si>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</si>
  <si>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</si>
  <si>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</si>
  <si>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</si>
  <si>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</si>
  <si>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</si>
  <si>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</si>
  <si>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</si>
  <si>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</si>
  <si>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</si>
  <si>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</si>
  <si>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182 1060103013 0000 110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</si>
  <si>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</si>
  <si>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</si>
  <si>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</si>
  <si>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182 1060603313 0000 110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</si>
  <si>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</si>
  <si>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</si>
  <si>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182 1060604313 0000 110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</si>
  <si>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</si>
  <si>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</si>
  <si>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</si>
  <si>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</si>
  <si>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015 1110501313 0000 120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</si>
  <si>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</si>
  <si>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</si>
  <si>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</si>
  <si>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</si>
  <si>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</si>
  <si>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015 1130199513 0000 130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</si>
  <si>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"Библиотека, МУ "Дом ремесел" бюджета Пестяковского городского поселения)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</si>
  <si>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</si>
  <si>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</si>
  <si>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</si>
  <si>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</si>
  <si>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015 1140601313 0000 430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</si>
  <si>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</si>
  <si>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</si>
  <si>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городских поселений</t>
  </si>
  <si>
    <t xml:space="preserve"> 015 1170505013 0000 180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</si>
  <si>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</si>
  <si>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</si>
  <si>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городских поселений</t>
  </si>
  <si>
    <t xml:space="preserve"> 000 1171503013 0000 150</t>
  </si>
  <si>
    <t xml:space="preserve"> 015 1171503013 0000 150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</si>
  <si>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</si>
  <si>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</si>
  <si>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</si>
  <si>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</si>
  <si>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</si>
  <si>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 xml:space="preserve"> 015 2021500113 0000 150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</si>
  <si>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</si>
  <si>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</si>
  <si>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015 2021500213 0000 150</t>
  </si>
  <si>
    <t xml:space="preserve">  Субсидии бюджетам бюджетной системы Российской Федерации (межбюджетные субсидии)</t>
  </si>
  <si>
    <t>015 2024999913 0000 150</t>
  </si>
  <si>
    <t xml:space="preserve">  
ПРОЧИЕ БЕЗВОЗМЕЗДНЫЕ ПОСТУПЛЕНИЯ
</t>
  </si>
  <si>
    <t xml:space="preserve">  
Прочие безвозмездные поступления в бюджеты городских поселений
</t>
  </si>
  <si>
    <t xml:space="preserve"> 015 2070502013 0000 150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</si>
  <si>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</si>
  <si>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</si>
  <si>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поселений на поддержку отрасли культуры</t>
  </si>
  <si>
    <t xml:space="preserve"> 000 2022551913 0000 150</t>
  </si>
  <si>
    <t xml:space="preserve"> 015 2022551913 0000 150</t>
  </si>
  <si>
    <t xml:space="preserve">  Прочие субсидии</t>
  </si>
  <si>
    <t xml:space="preserve">  Прочие субсидии бюджетам городских поселений</t>
  </si>
  <si>
    <t xml:space="preserve"> 015 2022999913 0000 150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</si>
  <si>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</si>
  <si>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</si>
  <si>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</si>
  <si>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</si>
  <si>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</si>
  <si>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000 2196001013 0000 150</t>
  </si>
  <si>
    <t xml:space="preserve"> 015 2196001013 0000 150</t>
  </si>
  <si>
    <t>2023 год утверждено решением Совета Пестяковского городского поселения от 20.12.2022 года № 202 в действующей редакции</t>
  </si>
  <si>
    <t>Исполнение бюджета городского поселения за 9 месяцев 2023 года</t>
  </si>
  <si>
    <t>% исполнения за 9 месяцев 2023 года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</si>
  <si>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</si>
  <si>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</t>
  </si>
  <si>
    <t>182 1 01 02130 01 0000 110</t>
  </si>
  <si>
    <t xml:space="preserve"> 000 1 01 02130 01 0000 110</t>
  </si>
  <si>
    <t xml:space="preserve"> 1821030223101 0000 110</t>
  </si>
  <si>
    <t>182 1030224101 0000 110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</si>
  <si>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</si>
  <si>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</si>
  <si>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015 2 02 20041 13 0000 150</t>
  </si>
  <si>
    <t>000 2 02 20041 13 0000 150</t>
  </si>
  <si>
    <t>000 2 02 20041 00 0000 150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</si>
  <si>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</si>
  <si>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</si>
  <si>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015 2 02 25555 13 0000 150</t>
  </si>
  <si>
    <t>000 20225555 13 0000 150</t>
  </si>
  <si>
    <t>000 20225555 00 0000 150</t>
  </si>
  <si>
    <t xml:space="preserve"> Оценка ожидаемого исполнения по доходам бюджета Пестяковского городского поселения за 2023 год</t>
  </si>
  <si>
    <t xml:space="preserve"> 182 1030225101 0000 110</t>
  </si>
  <si>
    <t xml:space="preserve"> 182 1030226101 0000 110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</si>
</sst>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0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0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39">
      <alignment horizontal="center" vertical="center" textRotation="90"/>
    </xf>
    <xf numFmtId="49" fontId="10" fillId="0" borderId="40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1" fillId="0" borderId="2">
      <alignment wrapText="1"/>
    </xf>
    <xf numFmtId="0" fontId="12" fillId="0" borderId="2"/>
    <xf numFmtId="0" fontId="11" fillId="0" borderId="16">
      <alignment wrapText="1"/>
    </xf>
    <xf numFmtId="0" fontId="11" fillId="0" borderId="13">
      <alignment wrapText="1"/>
    </xf>
    <xf numFmtId="0" fontId="12" fillId="0" borderId="13"/>
    <xf numFmtId="0" fontId="13" fillId="0" borderId="0"/>
    <xf numFmtId="0" fontId="13" fillId="0" borderId="0"/>
    <xf numFmtId="0" fontId="13" fillId="0" borderId="0"/>
    <xf numFmtId="0" fontId="9" fillId="0" borderId="1"/>
    <xf numFmtId="0" fontId="9" fillId="0" borderId="1"/>
    <xf numFmtId="0" fontId="4" fillId="3" borderId="1"/>
    <xf numFmtId="0" fontId="9" fillId="0" borderId="1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1" xfId="10" applyNumberFormat="1" applyBorder="1" applyProtection="1"/>
    <xf numFmtId="0" fontId="14" fillId="0" borderId="52" xfId="0" applyFont="1" applyBorder="1" applyAlignment="1">
      <alignment horizontal="center" wrapText="1"/>
    </xf>
    <xf numFmtId="0" fontId="6" fillId="0" borderId="1" xfId="11" applyNumberFormat="1" applyBorder="1" applyProtection="1">
      <alignment horizontal="left"/>
    </xf>
    <xf numFmtId="49" fontId="6" fillId="0" borderId="1" xfId="30" applyNumberFormat="1" applyBorder="1" applyProtection="1"/>
    <xf numFmtId="0" fontId="6" fillId="0" borderId="1" xfId="31" applyNumberFormat="1" applyBorder="1" applyProtection="1">
      <alignment horizontal="center"/>
    </xf>
    <xf numFmtId="0" fontId="4" fillId="0" borderId="1" xfId="5" applyNumberFormat="1" applyBorder="1" applyProtection="1"/>
    <xf numFmtId="49" fontId="6" fillId="0" borderId="1" xfId="26" applyNumberFormat="1" applyBorder="1" applyProtection="1">
      <alignment horizontal="center"/>
    </xf>
    <xf numFmtId="0" fontId="6" fillId="0" borderId="1" xfId="25" applyBorder="1">
      <alignment wrapText="1"/>
    </xf>
    <xf numFmtId="0" fontId="4" fillId="0" borderId="1" xfId="15" applyNumberFormat="1" applyBorder="1" applyProtection="1"/>
    <xf numFmtId="49" fontId="14" fillId="4" borderId="56" xfId="45" applyNumberFormat="1" applyFont="1" applyFill="1" applyBorder="1" applyAlignment="1" applyProtection="1">
      <alignment horizontal="center"/>
    </xf>
    <xf numFmtId="49" fontId="14" fillId="0" borderId="51" xfId="35" applyFont="1" applyBorder="1">
      <alignment horizontal="center" vertical="center" wrapText="1"/>
    </xf>
    <xf numFmtId="49" fontId="14" fillId="0" borderId="49" xfId="35" applyFont="1" applyBorder="1" applyAlignment="1">
      <alignment horizontal="center" vertical="center" wrapText="1"/>
    </xf>
    <xf numFmtId="49" fontId="14" fillId="0" borderId="50" xfId="35" applyNumberFormat="1" applyFont="1" applyBorder="1" applyProtection="1">
      <alignment horizontal="center" vertical="center" wrapText="1"/>
    </xf>
    <xf numFmtId="49" fontId="14" fillId="0" borderId="29" xfId="35" applyNumberFormat="1" applyFont="1" applyBorder="1" applyProtection="1">
      <alignment horizontal="center" vertical="center" wrapText="1"/>
    </xf>
    <xf numFmtId="49" fontId="14" fillId="0" borderId="54" xfId="35" applyNumberFormat="1" applyFont="1" applyBorder="1" applyProtection="1">
      <alignment horizontal="center" vertical="center" wrapText="1"/>
    </xf>
    <xf numFmtId="49" fontId="14" fillId="0" borderId="54" xfId="36" applyNumberFormat="1" applyFont="1" applyBorder="1" applyProtection="1">
      <alignment horizontal="center" vertical="center" wrapText="1"/>
    </xf>
    <xf numFmtId="0" fontId="14" fillId="4" borderId="57" xfId="37" applyNumberFormat="1" applyFont="1" applyFill="1" applyBorder="1" applyAlignment="1" applyProtection="1">
      <alignment horizontal="left" vertical="top" wrapText="1"/>
    </xf>
    <xf numFmtId="49" fontId="14" fillId="0" borderId="56" xfId="39" applyNumberFormat="1" applyFont="1" applyBorder="1" applyAlignment="1" applyProtection="1">
      <alignment horizontal="center"/>
    </xf>
    <xf numFmtId="0" fontId="14" fillId="4" borderId="58" xfId="43" applyNumberFormat="1" applyFont="1" applyFill="1" applyBorder="1" applyAlignment="1" applyProtection="1">
      <alignment horizontal="left" vertical="top" wrapText="1"/>
    </xf>
    <xf numFmtId="49" fontId="14" fillId="0" borderId="56" xfId="45" applyNumberFormat="1" applyFont="1" applyBorder="1" applyAlignment="1" applyProtection="1">
      <alignment horizontal="center"/>
    </xf>
    <xf numFmtId="49" fontId="14" fillId="4" borderId="56" xfId="62" applyNumberFormat="1" applyFont="1" applyFill="1" applyBorder="1" applyAlignment="1" applyProtection="1">
      <alignment horizontal="center"/>
    </xf>
    <xf numFmtId="0" fontId="14" fillId="4" borderId="59" xfId="48" applyNumberFormat="1" applyFont="1" applyFill="1" applyBorder="1" applyAlignment="1" applyProtection="1">
      <alignment horizontal="left" vertical="top" wrapText="1"/>
    </xf>
    <xf numFmtId="49" fontId="14" fillId="0" borderId="56" xfId="50" applyNumberFormat="1" applyFont="1" applyBorder="1" applyAlignment="1" applyProtection="1">
      <alignment horizontal="center"/>
    </xf>
    <xf numFmtId="0" fontId="14" fillId="4" borderId="56" xfId="48" applyNumberFormat="1" applyFont="1" applyFill="1" applyBorder="1" applyAlignment="1" applyProtection="1">
      <alignment horizontal="left" vertical="top" wrapText="1"/>
    </xf>
    <xf numFmtId="49" fontId="14" fillId="4" borderId="56" xfId="50" applyNumberFormat="1" applyFont="1" applyFill="1" applyBorder="1" applyAlignment="1" applyProtection="1">
      <alignment horizontal="center"/>
    </xf>
    <xf numFmtId="4" fontId="14" fillId="4" borderId="56" xfId="58" applyNumberFormat="1" applyFont="1" applyFill="1" applyBorder="1" applyAlignment="1" applyProtection="1">
      <alignment horizontal="center"/>
    </xf>
    <xf numFmtId="165" fontId="14" fillId="4" borderId="55" xfId="40" applyNumberFormat="1" applyFont="1" applyFill="1" applyBorder="1" applyAlignment="1" applyProtection="1">
      <alignment horizontal="center" shrinkToFit="1"/>
    </xf>
    <xf numFmtId="165" fontId="14" fillId="4" borderId="16" xfId="40" applyNumberFormat="1" applyFont="1" applyFill="1" applyBorder="1" applyAlignment="1" applyProtection="1">
      <alignment horizontal="center" shrinkToFit="1"/>
    </xf>
    <xf numFmtId="4" fontId="14" fillId="4" borderId="56" xfId="40" applyNumberFormat="1" applyFont="1" applyFill="1" applyBorder="1" applyAlignment="1" applyProtection="1">
      <alignment horizontal="center"/>
    </xf>
    <xf numFmtId="4" fontId="14" fillId="4" borderId="56" xfId="54" applyNumberFormat="1" applyFont="1" applyFill="1" applyBorder="1" applyAlignment="1" applyProtection="1">
      <alignment horizontal="center"/>
    </xf>
    <xf numFmtId="4" fontId="14" fillId="4" borderId="56" xfId="40" applyNumberFormat="1" applyFont="1" applyFill="1" applyBorder="1" applyAlignment="1" applyProtection="1">
      <alignment horizontal="center" shrinkToFit="1"/>
    </xf>
    <xf numFmtId="4" fontId="14" fillId="4" borderId="49" xfId="40" applyNumberFormat="1" applyFont="1" applyFill="1" applyBorder="1" applyAlignment="1" applyProtection="1">
      <alignment horizontal="center"/>
    </xf>
    <xf numFmtId="49" fontId="14" fillId="0" borderId="53" xfId="35" applyNumberFormat="1" applyFont="1" applyBorder="1" applyProtection="1">
      <alignment horizontal="center" vertical="center" wrapText="1"/>
    </xf>
    <xf numFmtId="49" fontId="14" fillId="0" borderId="47" xfId="35" applyFont="1" applyBorder="1">
      <alignment horizontal="center" vertical="center" wrapText="1"/>
    </xf>
    <xf numFmtId="49" fontId="14" fillId="0" borderId="46" xfId="35" applyNumberFormat="1" applyFont="1" applyBorder="1" applyProtection="1">
      <alignment horizontal="center" vertical="center" wrapText="1"/>
    </xf>
    <xf numFmtId="49" fontId="14" fillId="0" borderId="48" xfId="35" applyFont="1" applyBorder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6" zoomScaleNormal="100" zoomScaleSheetLayoutView="100" workbookViewId="0">
      <selection activeCell="G13" sqref="G13:H99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5.42578125" style="1" customWidth="1"/>
    <col min="4" max="4" width="13.42578125" style="1" customWidth="1"/>
    <col min="5" max="5" width="10.42578125" style="1" customWidth="1"/>
    <col min="6" max="6" width="13.42578125" style="1" customWidth="1"/>
    <col min="7" max="7" width="9.7109375" style="1" customWidth="1"/>
    <col min="8" max="16384" width="9.140625" style="1"/>
  </cols>
  <sheetData>
    <row r="1" spans="1:7" ht="15.2" customHeight="1" x14ac:dyDescent="0.25">
      <c r="A1" s="4"/>
      <c r="B1" s="12"/>
      <c r="C1" s="11"/>
      <c r="D1" s="2"/>
      <c r="E1" s="2"/>
      <c r="F1" s="2"/>
      <c r="G1" s="2"/>
    </row>
    <row r="2" spans="1:7" ht="15.2" customHeight="1" x14ac:dyDescent="0.25">
      <c r="A2" s="41" t="s">
        <v>170</v>
      </c>
      <c r="B2" s="42"/>
      <c r="C2" s="42"/>
      <c r="D2" s="42"/>
      <c r="E2" s="42"/>
      <c r="F2" s="42"/>
      <c r="G2" s="2"/>
    </row>
    <row r="3" spans="1:7" ht="14.1" customHeight="1" x14ac:dyDescent="0.25">
      <c r="A3" s="7"/>
      <c r="B3" s="8"/>
      <c r="C3" s="9"/>
      <c r="D3" s="10"/>
      <c r="E3" s="10"/>
      <c r="F3" s="10"/>
      <c r="G3" s="2"/>
    </row>
    <row r="4" spans="1:7" ht="11.45" customHeight="1" x14ac:dyDescent="0.25">
      <c r="A4" s="37" t="s">
        <v>0</v>
      </c>
      <c r="B4" s="39" t="s">
        <v>1</v>
      </c>
      <c r="C4" s="15"/>
      <c r="D4" s="16"/>
      <c r="E4" s="16"/>
      <c r="F4" s="16"/>
      <c r="G4" s="5"/>
    </row>
    <row r="5" spans="1:7" ht="141.75" customHeight="1" x14ac:dyDescent="0.25">
      <c r="A5" s="38"/>
      <c r="B5" s="40"/>
      <c r="C5" s="6" t="s">
        <v>151</v>
      </c>
      <c r="D5" s="17" t="s">
        <v>152</v>
      </c>
      <c r="E5" s="17" t="s">
        <v>153</v>
      </c>
      <c r="F5" s="17" t="s">
        <v>58</v>
      </c>
      <c r="G5" s="5"/>
    </row>
    <row r="6" spans="1:7" ht="11.45" customHeight="1" x14ac:dyDescent="0.25">
      <c r="A6" s="18" t="s">
        <v>2</v>
      </c>
      <c r="B6" s="19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3"/>
    </row>
    <row r="7" spans="1:7" ht="21.75" customHeight="1" x14ac:dyDescent="0.25">
      <c r="A7" s="21" t="s">
        <v>65</v>
      </c>
      <c r="B7" s="22"/>
      <c r="C7" s="30">
        <f>C9+C68</f>
        <v>54239244.990000002</v>
      </c>
      <c r="D7" s="30">
        <f>D9+D68</f>
        <v>25739087.300000001</v>
      </c>
      <c r="E7" s="31">
        <f>D7/C7*100</f>
        <v>47.45473006629328</v>
      </c>
      <c r="F7" s="30">
        <f>F9+F68</f>
        <v>55195723.510000005</v>
      </c>
      <c r="G7" s="13"/>
    </row>
    <row r="8" spans="1:7" ht="15" customHeight="1" x14ac:dyDescent="0.25">
      <c r="A8" s="23" t="s">
        <v>8</v>
      </c>
      <c r="B8" s="24"/>
      <c r="C8" s="14"/>
      <c r="D8" s="25"/>
      <c r="E8" s="32"/>
      <c r="F8" s="14"/>
      <c r="G8" s="13"/>
    </row>
    <row r="9" spans="1:7" x14ac:dyDescent="0.25">
      <c r="A9" s="26" t="s">
        <v>66</v>
      </c>
      <c r="B9" s="27" t="s">
        <v>9</v>
      </c>
      <c r="C9" s="33">
        <f>C10+C20+C34+C45+C50+C56+C61</f>
        <v>18111723.359999999</v>
      </c>
      <c r="D9" s="33">
        <f>D10+D20+D34+D45+D50+D56+D61</f>
        <v>12439435.260000002</v>
      </c>
      <c r="E9" s="32">
        <f t="shared" ref="E9:E74" si="0">D9/C9*100</f>
        <v>68.681676573487607</v>
      </c>
      <c r="F9" s="33">
        <f>F10+F20+F34+F45+F50+F56+F61</f>
        <v>19068201.879999999</v>
      </c>
      <c r="G9" s="13"/>
    </row>
    <row r="10" spans="1:7" x14ac:dyDescent="0.25">
      <c r="A10" s="26" t="s">
        <v>67</v>
      </c>
      <c r="B10" s="27" t="s">
        <v>10</v>
      </c>
      <c r="C10" s="30">
        <f>C11</f>
        <v>14750517.800000001</v>
      </c>
      <c r="D10" s="30">
        <f>D11</f>
        <v>10755604.520000001</v>
      </c>
      <c r="E10" s="32">
        <f t="shared" si="0"/>
        <v>72.916792927770985</v>
      </c>
      <c r="F10" s="30">
        <f>F11</f>
        <v>15731550</v>
      </c>
      <c r="G10" s="13"/>
    </row>
    <row r="11" spans="1:7" x14ac:dyDescent="0.25">
      <c r="A11" s="26" t="s">
        <v>68</v>
      </c>
      <c r="B11" s="27" t="s">
        <v>11</v>
      </c>
      <c r="C11" s="33">
        <f>C12+C14+C16+C18</f>
        <v>14750517.800000001</v>
      </c>
      <c r="D11" s="33">
        <f>D12+D14+D16+D18</f>
        <v>10755604.520000001</v>
      </c>
      <c r="E11" s="32">
        <f t="shared" si="0"/>
        <v>72.916792927770985</v>
      </c>
      <c r="F11" s="33">
        <f>F12+F14+F16+F18</f>
        <v>15731550</v>
      </c>
      <c r="G11" s="13"/>
    </row>
    <row r="12" spans="1:7" ht="89.25" x14ac:dyDescent="0.25">
      <c r="A12" s="26" t="s">
        <v>154</v>
      </c>
      <c r="B12" s="27" t="s">
        <v>12</v>
      </c>
      <c r="C12" s="33">
        <f>C13</f>
        <v>14600000</v>
      </c>
      <c r="D12" s="33">
        <f>D13</f>
        <v>10608817.470000001</v>
      </c>
      <c r="E12" s="32">
        <f t="shared" si="0"/>
        <v>72.663133356164394</v>
      </c>
      <c r="F12" s="33">
        <f>F13</f>
        <v>15572250</v>
      </c>
      <c r="G12" s="13"/>
    </row>
    <row r="13" spans="1:7" ht="63" customHeight="1" x14ac:dyDescent="0.25">
      <c r="A13" s="26" t="s">
        <v>69</v>
      </c>
      <c r="B13" s="27" t="s">
        <v>70</v>
      </c>
      <c r="C13" s="34">
        <v>14600000</v>
      </c>
      <c r="D13" s="30">
        <v>10608817.470000001</v>
      </c>
      <c r="E13" s="32">
        <f t="shared" si="0"/>
        <v>72.663133356164394</v>
      </c>
      <c r="F13" s="34">
        <v>15572250</v>
      </c>
      <c r="G13" s="13"/>
    </row>
    <row r="14" spans="1:7" ht="102" hidden="1" x14ac:dyDescent="0.25">
      <c r="A14" s="26" t="s">
        <v>71</v>
      </c>
      <c r="B14" s="27" t="s">
        <v>13</v>
      </c>
      <c r="C14" s="33">
        <f>C15</f>
        <v>0</v>
      </c>
      <c r="D14" s="33">
        <f>D15</f>
        <v>0</v>
      </c>
      <c r="E14" s="32"/>
      <c r="F14" s="33">
        <f>F15</f>
        <v>0</v>
      </c>
      <c r="G14" s="13"/>
    </row>
    <row r="15" spans="1:7" ht="32.25" hidden="1" customHeight="1" x14ac:dyDescent="0.25">
      <c r="A15" s="26" t="s">
        <v>71</v>
      </c>
      <c r="B15" s="27" t="s">
        <v>72</v>
      </c>
      <c r="C15" s="33">
        <v>0</v>
      </c>
      <c r="D15" s="30"/>
      <c r="E15" s="32"/>
      <c r="F15" s="33">
        <v>0</v>
      </c>
      <c r="G15" s="13"/>
    </row>
    <row r="16" spans="1:7" ht="38.25" x14ac:dyDescent="0.25">
      <c r="A16" s="26" t="s">
        <v>73</v>
      </c>
      <c r="B16" s="27" t="s">
        <v>14</v>
      </c>
      <c r="C16" s="33">
        <f>C17</f>
        <v>90000</v>
      </c>
      <c r="D16" s="33">
        <f>D17</f>
        <v>121279.41</v>
      </c>
      <c r="E16" s="32">
        <f t="shared" si="0"/>
        <v>134.75490000000002</v>
      </c>
      <c r="F16" s="33">
        <f>F17</f>
        <v>121050</v>
      </c>
      <c r="G16" s="13"/>
    </row>
    <row r="17" spans="1:7" ht="38.25" x14ac:dyDescent="0.25">
      <c r="A17" s="26" t="s">
        <v>73</v>
      </c>
      <c r="B17" s="27" t="s">
        <v>74</v>
      </c>
      <c r="C17" s="34">
        <v>90000</v>
      </c>
      <c r="D17" s="30">
        <v>121279.41</v>
      </c>
      <c r="E17" s="32">
        <f t="shared" si="0"/>
        <v>134.75490000000002</v>
      </c>
      <c r="F17" s="34">
        <v>121050</v>
      </c>
      <c r="G17" s="13"/>
    </row>
    <row r="18" spans="1:7" ht="51" x14ac:dyDescent="0.25">
      <c r="A18" s="26" t="s">
        <v>155</v>
      </c>
      <c r="B18" s="27" t="s">
        <v>157</v>
      </c>
      <c r="C18" s="34">
        <f>C19</f>
        <v>60517.8</v>
      </c>
      <c r="D18" s="30">
        <f>D19</f>
        <v>25507.64</v>
      </c>
      <c r="E18" s="32">
        <f t="shared" si="0"/>
        <v>42.148987570599061</v>
      </c>
      <c r="F18" s="34">
        <f>F19</f>
        <v>38250</v>
      </c>
      <c r="G18" s="13"/>
    </row>
    <row r="19" spans="1:7" ht="51" x14ac:dyDescent="0.25">
      <c r="A19" s="26" t="s">
        <v>155</v>
      </c>
      <c r="B19" s="27" t="s">
        <v>156</v>
      </c>
      <c r="C19" s="34">
        <v>60517.8</v>
      </c>
      <c r="D19" s="30">
        <v>25507.64</v>
      </c>
      <c r="E19" s="32">
        <f t="shared" si="0"/>
        <v>42.148987570599061</v>
      </c>
      <c r="F19" s="34">
        <v>38250</v>
      </c>
      <c r="G19" s="13"/>
    </row>
    <row r="20" spans="1:7" ht="38.25" x14ac:dyDescent="0.25">
      <c r="A20" s="26" t="s">
        <v>75</v>
      </c>
      <c r="B20" s="27" t="s">
        <v>15</v>
      </c>
      <c r="C20" s="33">
        <f>C21</f>
        <v>1178218.8099999998</v>
      </c>
      <c r="D20" s="33">
        <f>D21</f>
        <v>839979.04</v>
      </c>
      <c r="E20" s="32">
        <f t="shared" si="0"/>
        <v>71.292278893425589</v>
      </c>
      <c r="F20" s="33">
        <f>F21</f>
        <v>1149665.1300000001</v>
      </c>
      <c r="G20" s="13"/>
    </row>
    <row r="21" spans="1:7" ht="25.5" x14ac:dyDescent="0.25">
      <c r="A21" s="26" t="s">
        <v>76</v>
      </c>
      <c r="B21" s="27" t="s">
        <v>16</v>
      </c>
      <c r="C21" s="33">
        <f>C22+C25+C28+C31</f>
        <v>1178218.8099999998</v>
      </c>
      <c r="D21" s="33">
        <f>D22+D25+D28+D31</f>
        <v>839979.04</v>
      </c>
      <c r="E21" s="32">
        <f t="shared" si="0"/>
        <v>71.292278893425589</v>
      </c>
      <c r="F21" s="33">
        <f>F22+F25+F28+F31</f>
        <v>1149665.1300000001</v>
      </c>
      <c r="G21" s="13"/>
    </row>
    <row r="22" spans="1:7" ht="63.75" x14ac:dyDescent="0.25">
      <c r="A22" s="26" t="s">
        <v>77</v>
      </c>
      <c r="B22" s="27" t="s">
        <v>17</v>
      </c>
      <c r="C22" s="33">
        <f>C23</f>
        <v>628069.94999999995</v>
      </c>
      <c r="D22" s="33">
        <f>D23</f>
        <v>430268.17</v>
      </c>
      <c r="E22" s="32">
        <f t="shared" si="0"/>
        <v>68.506409198529568</v>
      </c>
      <c r="F22" s="33">
        <f>F23</f>
        <v>591223.30000000005</v>
      </c>
      <c r="G22" s="13"/>
    </row>
    <row r="23" spans="1:7" ht="102" x14ac:dyDescent="0.25">
      <c r="A23" s="26" t="s">
        <v>78</v>
      </c>
      <c r="B23" s="27" t="s">
        <v>18</v>
      </c>
      <c r="C23" s="30">
        <f>C24</f>
        <v>628069.94999999995</v>
      </c>
      <c r="D23" s="30">
        <f>D24</f>
        <v>430268.17</v>
      </c>
      <c r="E23" s="32">
        <f t="shared" si="0"/>
        <v>68.506409198529568</v>
      </c>
      <c r="F23" s="30">
        <f>F24</f>
        <v>591223.30000000005</v>
      </c>
      <c r="G23" s="13"/>
    </row>
    <row r="24" spans="1:7" ht="102" x14ac:dyDescent="0.25">
      <c r="A24" s="26" t="s">
        <v>78</v>
      </c>
      <c r="B24" s="27" t="s">
        <v>158</v>
      </c>
      <c r="C24" s="34">
        <v>628069.94999999995</v>
      </c>
      <c r="D24" s="30">
        <v>430268.17</v>
      </c>
      <c r="E24" s="32">
        <f t="shared" si="0"/>
        <v>68.506409198529568</v>
      </c>
      <c r="F24" s="34">
        <v>591223.30000000005</v>
      </c>
      <c r="G24" s="13"/>
    </row>
    <row r="25" spans="1:7" ht="76.5" x14ac:dyDescent="0.25">
      <c r="A25" s="26" t="s">
        <v>79</v>
      </c>
      <c r="B25" s="27" t="s">
        <v>19</v>
      </c>
      <c r="C25" s="33">
        <f>C26</f>
        <v>2994.49</v>
      </c>
      <c r="D25" s="33">
        <f>D26</f>
        <v>2318.39</v>
      </c>
      <c r="E25" s="32">
        <f t="shared" si="0"/>
        <v>77.42186482506203</v>
      </c>
      <c r="F25" s="33">
        <f>F26</f>
        <v>2980.98</v>
      </c>
      <c r="G25" s="13"/>
    </row>
    <row r="26" spans="1:7" ht="114.75" x14ac:dyDescent="0.25">
      <c r="A26" s="26" t="s">
        <v>80</v>
      </c>
      <c r="B26" s="27" t="s">
        <v>20</v>
      </c>
      <c r="C26" s="33">
        <f>C27</f>
        <v>2994.49</v>
      </c>
      <c r="D26" s="33">
        <f>D27</f>
        <v>2318.39</v>
      </c>
      <c r="E26" s="32">
        <f t="shared" si="0"/>
        <v>77.42186482506203</v>
      </c>
      <c r="F26" s="33">
        <f>F27</f>
        <v>2980.98</v>
      </c>
      <c r="G26" s="13"/>
    </row>
    <row r="27" spans="1:7" ht="114.75" x14ac:dyDescent="0.25">
      <c r="A27" s="26" t="s">
        <v>80</v>
      </c>
      <c r="B27" s="27" t="s">
        <v>159</v>
      </c>
      <c r="C27" s="34">
        <v>2994.49</v>
      </c>
      <c r="D27" s="30">
        <v>2318.39</v>
      </c>
      <c r="E27" s="32">
        <f t="shared" si="0"/>
        <v>77.42186482506203</v>
      </c>
      <c r="F27" s="34">
        <v>2980.98</v>
      </c>
      <c r="G27" s="13"/>
    </row>
    <row r="28" spans="1:7" ht="63.75" x14ac:dyDescent="0.25">
      <c r="A28" s="26" t="s">
        <v>81</v>
      </c>
      <c r="B28" s="27" t="s">
        <v>21</v>
      </c>
      <c r="C28" s="33">
        <f>C29</f>
        <v>616223.19999999995</v>
      </c>
      <c r="D28" s="33">
        <f>D29</f>
        <v>457874.69</v>
      </c>
      <c r="E28" s="32">
        <f t="shared" si="0"/>
        <v>74.303383903754366</v>
      </c>
      <c r="F28" s="33">
        <f>F29</f>
        <v>627672.17000000004</v>
      </c>
      <c r="G28" s="13"/>
    </row>
    <row r="29" spans="1:7" ht="102" x14ac:dyDescent="0.25">
      <c r="A29" s="26" t="s">
        <v>82</v>
      </c>
      <c r="B29" s="27" t="s">
        <v>22</v>
      </c>
      <c r="C29" s="33">
        <f>C30</f>
        <v>616223.19999999995</v>
      </c>
      <c r="D29" s="33">
        <f>D30</f>
        <v>457874.69</v>
      </c>
      <c r="E29" s="32">
        <f t="shared" si="0"/>
        <v>74.303383903754366</v>
      </c>
      <c r="F29" s="33">
        <f>F30</f>
        <v>627672.17000000004</v>
      </c>
      <c r="G29" s="13"/>
    </row>
    <row r="30" spans="1:7" ht="102" x14ac:dyDescent="0.25">
      <c r="A30" s="26" t="s">
        <v>82</v>
      </c>
      <c r="B30" s="27" t="s">
        <v>171</v>
      </c>
      <c r="C30" s="34">
        <v>616223.19999999995</v>
      </c>
      <c r="D30" s="30">
        <v>457874.69</v>
      </c>
      <c r="E30" s="32">
        <f t="shared" si="0"/>
        <v>74.303383903754366</v>
      </c>
      <c r="F30" s="34">
        <v>627672.17000000004</v>
      </c>
      <c r="G30" s="13"/>
    </row>
    <row r="31" spans="1:7" ht="63.75" x14ac:dyDescent="0.25">
      <c r="A31" s="26" t="s">
        <v>83</v>
      </c>
      <c r="B31" s="27" t="s">
        <v>23</v>
      </c>
      <c r="C31" s="33">
        <f>C32</f>
        <v>-69068.83</v>
      </c>
      <c r="D31" s="33">
        <f>D32</f>
        <v>-50482.21</v>
      </c>
      <c r="E31" s="32">
        <f t="shared" si="0"/>
        <v>73.089713550960695</v>
      </c>
      <c r="F31" s="33">
        <f>F32</f>
        <v>-72211.320000000007</v>
      </c>
      <c r="G31" s="13"/>
    </row>
    <row r="32" spans="1:7" ht="102" x14ac:dyDescent="0.25">
      <c r="A32" s="26" t="s">
        <v>84</v>
      </c>
      <c r="B32" s="27" t="s">
        <v>24</v>
      </c>
      <c r="C32" s="33">
        <f>C33</f>
        <v>-69068.83</v>
      </c>
      <c r="D32" s="33">
        <f>D33</f>
        <v>-50482.21</v>
      </c>
      <c r="E32" s="32">
        <f t="shared" si="0"/>
        <v>73.089713550960695</v>
      </c>
      <c r="F32" s="33">
        <f>F33</f>
        <v>-72211.320000000007</v>
      </c>
      <c r="G32" s="13"/>
    </row>
    <row r="33" spans="1:7" ht="102" x14ac:dyDescent="0.25">
      <c r="A33" s="26" t="s">
        <v>84</v>
      </c>
      <c r="B33" s="27" t="s">
        <v>172</v>
      </c>
      <c r="C33" s="34">
        <v>-69068.83</v>
      </c>
      <c r="D33" s="30">
        <v>-50482.21</v>
      </c>
      <c r="E33" s="32">
        <f t="shared" si="0"/>
        <v>73.089713550960695</v>
      </c>
      <c r="F33" s="34">
        <v>-72211.320000000007</v>
      </c>
      <c r="G33" s="13"/>
    </row>
    <row r="34" spans="1:7" x14ac:dyDescent="0.25">
      <c r="A34" s="26" t="s">
        <v>85</v>
      </c>
      <c r="B34" s="27" t="s">
        <v>25</v>
      </c>
      <c r="C34" s="33">
        <f>C35+C38</f>
        <v>1350000</v>
      </c>
      <c r="D34" s="33">
        <f>D35+D38</f>
        <v>348927.89</v>
      </c>
      <c r="E34" s="32">
        <f t="shared" si="0"/>
        <v>25.846510370370375</v>
      </c>
      <c r="F34" s="33">
        <f>F35+F38</f>
        <v>1354000</v>
      </c>
      <c r="G34" s="13"/>
    </row>
    <row r="35" spans="1:7" x14ac:dyDescent="0.25">
      <c r="A35" s="26" t="s">
        <v>86</v>
      </c>
      <c r="B35" s="27" t="s">
        <v>26</v>
      </c>
      <c r="C35" s="33">
        <f>C36</f>
        <v>310000</v>
      </c>
      <c r="D35" s="33">
        <f>D36</f>
        <v>164923.79</v>
      </c>
      <c r="E35" s="32">
        <f t="shared" si="0"/>
        <v>53.201222580645165</v>
      </c>
      <c r="F35" s="33">
        <f>F36</f>
        <v>543000</v>
      </c>
      <c r="G35" s="13"/>
    </row>
    <row r="36" spans="1:7" ht="39" customHeight="1" x14ac:dyDescent="0.25">
      <c r="A36" s="26" t="s">
        <v>87</v>
      </c>
      <c r="B36" s="27" t="s">
        <v>27</v>
      </c>
      <c r="C36" s="33">
        <f>C37</f>
        <v>310000</v>
      </c>
      <c r="D36" s="33">
        <f>D37</f>
        <v>164923.79</v>
      </c>
      <c r="E36" s="32">
        <f t="shared" si="0"/>
        <v>53.201222580645165</v>
      </c>
      <c r="F36" s="33">
        <f>F37</f>
        <v>543000</v>
      </c>
      <c r="G36" s="13"/>
    </row>
    <row r="37" spans="1:7" ht="42" customHeight="1" x14ac:dyDescent="0.25">
      <c r="A37" s="26" t="s">
        <v>87</v>
      </c>
      <c r="B37" s="27" t="s">
        <v>88</v>
      </c>
      <c r="C37" s="34">
        <v>310000</v>
      </c>
      <c r="D37" s="30">
        <v>164923.79</v>
      </c>
      <c r="E37" s="32">
        <f t="shared" si="0"/>
        <v>53.201222580645165</v>
      </c>
      <c r="F37" s="34">
        <v>543000</v>
      </c>
      <c r="G37" s="13"/>
    </row>
    <row r="38" spans="1:7" x14ac:dyDescent="0.25">
      <c r="A38" s="26" t="s">
        <v>89</v>
      </c>
      <c r="B38" s="27" t="s">
        <v>28</v>
      </c>
      <c r="C38" s="33">
        <f>C39+C42</f>
        <v>1040000</v>
      </c>
      <c r="D38" s="33">
        <f>D39+D42</f>
        <v>184004.1</v>
      </c>
      <c r="E38" s="32">
        <f t="shared" si="0"/>
        <v>17.692701923076921</v>
      </c>
      <c r="F38" s="33">
        <f>F39+F42</f>
        <v>811000</v>
      </c>
      <c r="G38" s="13"/>
    </row>
    <row r="39" spans="1:7" x14ac:dyDescent="0.25">
      <c r="A39" s="26" t="s">
        <v>90</v>
      </c>
      <c r="B39" s="27" t="s">
        <v>29</v>
      </c>
      <c r="C39" s="33">
        <f>C40</f>
        <v>650000</v>
      </c>
      <c r="D39" s="33">
        <f>D40</f>
        <v>116502.35</v>
      </c>
      <c r="E39" s="32">
        <f t="shared" si="0"/>
        <v>17.923438461538463</v>
      </c>
      <c r="F39" s="33">
        <f>F40</f>
        <v>224000</v>
      </c>
      <c r="G39" s="13"/>
    </row>
    <row r="40" spans="1:7" ht="25.5" x14ac:dyDescent="0.25">
      <c r="A40" s="26" t="s">
        <v>91</v>
      </c>
      <c r="B40" s="27" t="s">
        <v>30</v>
      </c>
      <c r="C40" s="33">
        <f>C41</f>
        <v>650000</v>
      </c>
      <c r="D40" s="33">
        <f>D41</f>
        <v>116502.35</v>
      </c>
      <c r="E40" s="32">
        <f t="shared" si="0"/>
        <v>17.923438461538463</v>
      </c>
      <c r="F40" s="33">
        <f>F41</f>
        <v>224000</v>
      </c>
      <c r="G40" s="13"/>
    </row>
    <row r="41" spans="1:7" ht="24.75" customHeight="1" x14ac:dyDescent="0.25">
      <c r="A41" s="26" t="s">
        <v>91</v>
      </c>
      <c r="B41" s="27" t="s">
        <v>92</v>
      </c>
      <c r="C41" s="34">
        <v>650000</v>
      </c>
      <c r="D41" s="30">
        <v>116502.35</v>
      </c>
      <c r="E41" s="32">
        <f t="shared" si="0"/>
        <v>17.923438461538463</v>
      </c>
      <c r="F41" s="34">
        <v>224000</v>
      </c>
      <c r="G41" s="13"/>
    </row>
    <row r="42" spans="1:7" x14ac:dyDescent="0.25">
      <c r="A42" s="26" t="s">
        <v>93</v>
      </c>
      <c r="B42" s="27" t="s">
        <v>31</v>
      </c>
      <c r="C42" s="33">
        <f>C43</f>
        <v>390000</v>
      </c>
      <c r="D42" s="33">
        <f>D43</f>
        <v>67501.75</v>
      </c>
      <c r="E42" s="32">
        <f t="shared" si="0"/>
        <v>17.308141025641024</v>
      </c>
      <c r="F42" s="33">
        <f>F43</f>
        <v>587000</v>
      </c>
      <c r="G42" s="13"/>
    </row>
    <row r="43" spans="1:7" ht="38.25" x14ac:dyDescent="0.25">
      <c r="A43" s="26" t="s">
        <v>94</v>
      </c>
      <c r="B43" s="27" t="s">
        <v>32</v>
      </c>
      <c r="C43" s="33">
        <f>C44</f>
        <v>390000</v>
      </c>
      <c r="D43" s="33">
        <f>D44</f>
        <v>67501.75</v>
      </c>
      <c r="E43" s="32">
        <f t="shared" si="0"/>
        <v>17.308141025641024</v>
      </c>
      <c r="F43" s="33">
        <f>F44</f>
        <v>587000</v>
      </c>
      <c r="G43" s="13"/>
    </row>
    <row r="44" spans="1:7" ht="33.75" customHeight="1" x14ac:dyDescent="0.25">
      <c r="A44" s="26" t="s">
        <v>94</v>
      </c>
      <c r="B44" s="27" t="s">
        <v>95</v>
      </c>
      <c r="C44" s="34">
        <v>390000</v>
      </c>
      <c r="D44" s="30">
        <v>67501.75</v>
      </c>
      <c r="E44" s="32">
        <f t="shared" si="0"/>
        <v>17.308141025641024</v>
      </c>
      <c r="F44" s="34">
        <v>587000</v>
      </c>
      <c r="G44" s="13"/>
    </row>
    <row r="45" spans="1:7" ht="41.25" customHeight="1" x14ac:dyDescent="0.25">
      <c r="A45" s="26" t="s">
        <v>96</v>
      </c>
      <c r="B45" s="27" t="s">
        <v>33</v>
      </c>
      <c r="C45" s="33">
        <f t="shared" ref="C45:F48" si="1">C46</f>
        <v>50000</v>
      </c>
      <c r="D45" s="33">
        <f t="shared" si="1"/>
        <v>27345.19</v>
      </c>
      <c r="E45" s="32">
        <f t="shared" si="0"/>
        <v>54.69037999999999</v>
      </c>
      <c r="F45" s="33">
        <f t="shared" si="1"/>
        <v>50000</v>
      </c>
      <c r="G45" s="13"/>
    </row>
    <row r="46" spans="1:7" ht="76.5" x14ac:dyDescent="0.25">
      <c r="A46" s="26" t="s">
        <v>97</v>
      </c>
      <c r="B46" s="27" t="s">
        <v>34</v>
      </c>
      <c r="C46" s="33">
        <f t="shared" si="1"/>
        <v>50000</v>
      </c>
      <c r="D46" s="33">
        <f t="shared" si="1"/>
        <v>27345.19</v>
      </c>
      <c r="E46" s="32">
        <f t="shared" si="0"/>
        <v>54.69037999999999</v>
      </c>
      <c r="F46" s="33">
        <f t="shared" si="1"/>
        <v>50000</v>
      </c>
      <c r="G46" s="13"/>
    </row>
    <row r="47" spans="1:7" ht="54.75" customHeight="1" x14ac:dyDescent="0.25">
      <c r="A47" s="26" t="s">
        <v>98</v>
      </c>
      <c r="B47" s="27" t="s">
        <v>35</v>
      </c>
      <c r="C47" s="33">
        <f t="shared" si="1"/>
        <v>50000</v>
      </c>
      <c r="D47" s="33">
        <f t="shared" si="1"/>
        <v>27345.19</v>
      </c>
      <c r="E47" s="32">
        <f t="shared" si="0"/>
        <v>54.69037999999999</v>
      </c>
      <c r="F47" s="33">
        <f t="shared" si="1"/>
        <v>50000</v>
      </c>
      <c r="G47" s="13"/>
    </row>
    <row r="48" spans="1:7" ht="70.5" customHeight="1" x14ac:dyDescent="0.25">
      <c r="A48" s="26" t="s">
        <v>99</v>
      </c>
      <c r="B48" s="27" t="s">
        <v>36</v>
      </c>
      <c r="C48" s="33">
        <f t="shared" si="1"/>
        <v>50000</v>
      </c>
      <c r="D48" s="33">
        <f t="shared" si="1"/>
        <v>27345.19</v>
      </c>
      <c r="E48" s="32">
        <f t="shared" si="0"/>
        <v>54.69037999999999</v>
      </c>
      <c r="F48" s="33">
        <f t="shared" si="1"/>
        <v>50000</v>
      </c>
      <c r="G48" s="13"/>
    </row>
    <row r="49" spans="1:7" ht="68.25" customHeight="1" x14ac:dyDescent="0.25">
      <c r="A49" s="26" t="s">
        <v>99</v>
      </c>
      <c r="B49" s="27" t="s">
        <v>100</v>
      </c>
      <c r="C49" s="34">
        <v>50000</v>
      </c>
      <c r="D49" s="30">
        <v>27345.19</v>
      </c>
      <c r="E49" s="32">
        <f t="shared" si="0"/>
        <v>54.69037999999999</v>
      </c>
      <c r="F49" s="34">
        <v>50000</v>
      </c>
      <c r="G49" s="13"/>
    </row>
    <row r="50" spans="1:7" ht="27.75" customHeight="1" x14ac:dyDescent="0.25">
      <c r="A50" s="26" t="s">
        <v>101</v>
      </c>
      <c r="B50" s="27" t="s">
        <v>37</v>
      </c>
      <c r="C50" s="33">
        <f t="shared" ref="C50:F52" si="2">C51</f>
        <v>609257.75</v>
      </c>
      <c r="D50" s="33">
        <f t="shared" si="2"/>
        <v>340996.87</v>
      </c>
      <c r="E50" s="32">
        <f t="shared" si="0"/>
        <v>55.969229771800187</v>
      </c>
      <c r="F50" s="33">
        <f t="shared" si="2"/>
        <v>609257.75</v>
      </c>
      <c r="G50" s="13"/>
    </row>
    <row r="51" spans="1:7" x14ac:dyDescent="0.25">
      <c r="A51" s="26" t="s">
        <v>102</v>
      </c>
      <c r="B51" s="27" t="s">
        <v>38</v>
      </c>
      <c r="C51" s="33">
        <f t="shared" si="2"/>
        <v>609257.75</v>
      </c>
      <c r="D51" s="33">
        <f t="shared" si="2"/>
        <v>340996.87</v>
      </c>
      <c r="E51" s="32">
        <f t="shared" si="0"/>
        <v>55.969229771800187</v>
      </c>
      <c r="F51" s="33">
        <f t="shared" si="2"/>
        <v>609257.75</v>
      </c>
      <c r="G51" s="13"/>
    </row>
    <row r="52" spans="1:7" x14ac:dyDescent="0.25">
      <c r="A52" s="26" t="s">
        <v>103</v>
      </c>
      <c r="B52" s="27" t="s">
        <v>39</v>
      </c>
      <c r="C52" s="33">
        <f t="shared" si="2"/>
        <v>609257.75</v>
      </c>
      <c r="D52" s="33">
        <f t="shared" si="2"/>
        <v>340996.87</v>
      </c>
      <c r="E52" s="32">
        <f t="shared" si="0"/>
        <v>55.969229771800187</v>
      </c>
      <c r="F52" s="33">
        <f t="shared" si="2"/>
        <v>609257.75</v>
      </c>
      <c r="G52" s="13"/>
    </row>
    <row r="53" spans="1:7" ht="25.5" x14ac:dyDescent="0.25">
      <c r="A53" s="26" t="s">
        <v>104</v>
      </c>
      <c r="B53" s="27" t="s">
        <v>40</v>
      </c>
      <c r="C53" s="33">
        <f>C54+C55</f>
        <v>609257.75</v>
      </c>
      <c r="D53" s="33">
        <f>D54+D55</f>
        <v>340996.87</v>
      </c>
      <c r="E53" s="32">
        <f t="shared" si="0"/>
        <v>55.969229771800187</v>
      </c>
      <c r="F53" s="33">
        <f>F54+F55</f>
        <v>609257.75</v>
      </c>
      <c r="G53" s="13"/>
    </row>
    <row r="54" spans="1:7" ht="39.75" customHeight="1" x14ac:dyDescent="0.25">
      <c r="A54" s="26" t="s">
        <v>105</v>
      </c>
      <c r="B54" s="27" t="s">
        <v>106</v>
      </c>
      <c r="C54" s="33">
        <v>447817.75</v>
      </c>
      <c r="D54" s="30">
        <v>220126.87</v>
      </c>
      <c r="E54" s="32">
        <f t="shared" si="0"/>
        <v>49.155458889246795</v>
      </c>
      <c r="F54" s="33">
        <v>447817.75</v>
      </c>
      <c r="G54" s="13"/>
    </row>
    <row r="55" spans="1:7" ht="51" x14ac:dyDescent="0.25">
      <c r="A55" s="26" t="s">
        <v>107</v>
      </c>
      <c r="B55" s="27" t="s">
        <v>106</v>
      </c>
      <c r="C55" s="35">
        <v>161440</v>
      </c>
      <c r="D55" s="30">
        <v>120870</v>
      </c>
      <c r="E55" s="32">
        <f t="shared" si="0"/>
        <v>74.869920713577798</v>
      </c>
      <c r="F55" s="35">
        <v>161440</v>
      </c>
      <c r="G55" s="13"/>
    </row>
    <row r="56" spans="1:7" ht="25.5" x14ac:dyDescent="0.25">
      <c r="A56" s="26" t="s">
        <v>108</v>
      </c>
      <c r="B56" s="27" t="s">
        <v>41</v>
      </c>
      <c r="C56" s="33">
        <f t="shared" ref="C56:F59" si="3">C57</f>
        <v>50000</v>
      </c>
      <c r="D56" s="33">
        <f t="shared" si="3"/>
        <v>26346.04</v>
      </c>
      <c r="E56" s="32">
        <f t="shared" si="0"/>
        <v>52.692079999999997</v>
      </c>
      <c r="F56" s="33">
        <f t="shared" si="3"/>
        <v>50000</v>
      </c>
      <c r="G56" s="13"/>
    </row>
    <row r="57" spans="1:7" ht="25.5" x14ac:dyDescent="0.25">
      <c r="A57" s="26" t="s">
        <v>109</v>
      </c>
      <c r="B57" s="27" t="s">
        <v>42</v>
      </c>
      <c r="C57" s="33">
        <f t="shared" si="3"/>
        <v>50000</v>
      </c>
      <c r="D57" s="33">
        <f t="shared" si="3"/>
        <v>26346.04</v>
      </c>
      <c r="E57" s="32">
        <f t="shared" si="0"/>
        <v>52.692079999999997</v>
      </c>
      <c r="F57" s="33">
        <f t="shared" si="3"/>
        <v>50000</v>
      </c>
      <c r="G57" s="13"/>
    </row>
    <row r="58" spans="1:7" ht="25.5" x14ac:dyDescent="0.25">
      <c r="A58" s="26" t="s">
        <v>110</v>
      </c>
      <c r="B58" s="27" t="s">
        <v>43</v>
      </c>
      <c r="C58" s="33">
        <f t="shared" si="3"/>
        <v>50000</v>
      </c>
      <c r="D58" s="33">
        <f t="shared" si="3"/>
        <v>26346.04</v>
      </c>
      <c r="E58" s="32">
        <f t="shared" si="0"/>
        <v>52.692079999999997</v>
      </c>
      <c r="F58" s="33">
        <f t="shared" si="3"/>
        <v>50000</v>
      </c>
      <c r="G58" s="13"/>
    </row>
    <row r="59" spans="1:7" ht="38.25" x14ac:dyDescent="0.25">
      <c r="A59" s="26" t="s">
        <v>111</v>
      </c>
      <c r="B59" s="27" t="s">
        <v>44</v>
      </c>
      <c r="C59" s="33">
        <f t="shared" si="3"/>
        <v>50000</v>
      </c>
      <c r="D59" s="33">
        <f t="shared" si="3"/>
        <v>26346.04</v>
      </c>
      <c r="E59" s="32">
        <f t="shared" si="0"/>
        <v>52.692079999999997</v>
      </c>
      <c r="F59" s="33">
        <f t="shared" si="3"/>
        <v>50000</v>
      </c>
      <c r="G59" s="13"/>
    </row>
    <row r="60" spans="1:7" ht="38.25" x14ac:dyDescent="0.25">
      <c r="A60" s="26" t="s">
        <v>111</v>
      </c>
      <c r="B60" s="27" t="s">
        <v>112</v>
      </c>
      <c r="C60" s="30">
        <v>50000</v>
      </c>
      <c r="D60" s="30">
        <v>26346.04</v>
      </c>
      <c r="E60" s="32">
        <f t="shared" si="0"/>
        <v>52.692079999999997</v>
      </c>
      <c r="F60" s="30">
        <v>50000</v>
      </c>
      <c r="G60" s="13"/>
    </row>
    <row r="61" spans="1:7" x14ac:dyDescent="0.25">
      <c r="A61" s="26" t="s">
        <v>113</v>
      </c>
      <c r="B61" s="27" t="s">
        <v>45</v>
      </c>
      <c r="C61" s="30">
        <f>C62+C65</f>
        <v>123729</v>
      </c>
      <c r="D61" s="30">
        <f>D62+D65</f>
        <v>100235.71</v>
      </c>
      <c r="E61" s="32">
        <f t="shared" si="0"/>
        <v>81.012301077354536</v>
      </c>
      <c r="F61" s="30">
        <f>F62+F65</f>
        <v>123729</v>
      </c>
      <c r="G61" s="13"/>
    </row>
    <row r="62" spans="1:7" x14ac:dyDescent="0.25">
      <c r="A62" s="26" t="s">
        <v>114</v>
      </c>
      <c r="B62" s="27" t="s">
        <v>46</v>
      </c>
      <c r="C62" s="30">
        <f>C63</f>
        <v>100000</v>
      </c>
      <c r="D62" s="30">
        <f>D63</f>
        <v>76456.710000000006</v>
      </c>
      <c r="E62" s="32">
        <f t="shared" si="0"/>
        <v>76.456710000000001</v>
      </c>
      <c r="F62" s="30">
        <f>F63</f>
        <v>100000</v>
      </c>
      <c r="G62" s="13"/>
    </row>
    <row r="63" spans="1:7" ht="25.5" x14ac:dyDescent="0.25">
      <c r="A63" s="26" t="s">
        <v>115</v>
      </c>
      <c r="B63" s="27" t="s">
        <v>47</v>
      </c>
      <c r="C63" s="30">
        <f>C64</f>
        <v>100000</v>
      </c>
      <c r="D63" s="30">
        <f>D64</f>
        <v>76456.710000000006</v>
      </c>
      <c r="E63" s="32">
        <f t="shared" si="0"/>
        <v>76.456710000000001</v>
      </c>
      <c r="F63" s="30">
        <f>F64</f>
        <v>100000</v>
      </c>
      <c r="G63" s="13"/>
    </row>
    <row r="64" spans="1:7" ht="25.5" x14ac:dyDescent="0.25">
      <c r="A64" s="26" t="s">
        <v>115</v>
      </c>
      <c r="B64" s="27" t="s">
        <v>116</v>
      </c>
      <c r="C64" s="34">
        <v>100000</v>
      </c>
      <c r="D64" s="30">
        <v>76456.710000000006</v>
      </c>
      <c r="E64" s="32">
        <f t="shared" si="0"/>
        <v>76.456710000000001</v>
      </c>
      <c r="F64" s="34">
        <v>100000</v>
      </c>
      <c r="G64" s="13"/>
    </row>
    <row r="65" spans="1:7" x14ac:dyDescent="0.25">
      <c r="A65" s="26" t="s">
        <v>117</v>
      </c>
      <c r="B65" s="27" t="s">
        <v>118</v>
      </c>
      <c r="C65" s="33">
        <f>C66</f>
        <v>23729</v>
      </c>
      <c r="D65" s="33">
        <f>D66</f>
        <v>23779</v>
      </c>
      <c r="E65" s="32">
        <f t="shared" si="0"/>
        <v>100.21071263011505</v>
      </c>
      <c r="F65" s="33">
        <f>F66</f>
        <v>23729</v>
      </c>
      <c r="G65" s="2"/>
    </row>
    <row r="66" spans="1:7" ht="25.5" x14ac:dyDescent="0.25">
      <c r="A66" s="26" t="s">
        <v>119</v>
      </c>
      <c r="B66" s="27" t="s">
        <v>120</v>
      </c>
      <c r="C66" s="36">
        <f>C67</f>
        <v>23729</v>
      </c>
      <c r="D66" s="36">
        <f>D67</f>
        <v>23779</v>
      </c>
      <c r="E66" s="32">
        <f t="shared" si="0"/>
        <v>100.21071263011505</v>
      </c>
      <c r="F66" s="36">
        <f>F67</f>
        <v>23729</v>
      </c>
      <c r="G66" s="2"/>
    </row>
    <row r="67" spans="1:7" ht="25.5" x14ac:dyDescent="0.25">
      <c r="A67" s="26" t="s">
        <v>119</v>
      </c>
      <c r="B67" s="27" t="s">
        <v>121</v>
      </c>
      <c r="C67" s="34">
        <v>23729</v>
      </c>
      <c r="D67" s="30">
        <v>23779</v>
      </c>
      <c r="E67" s="32">
        <f t="shared" si="0"/>
        <v>100.21071263011505</v>
      </c>
      <c r="F67" s="34">
        <v>23729</v>
      </c>
    </row>
    <row r="68" spans="1:7" x14ac:dyDescent="0.25">
      <c r="A68" s="26" t="s">
        <v>122</v>
      </c>
      <c r="B68" s="27" t="s">
        <v>48</v>
      </c>
      <c r="C68" s="33">
        <f>C69+C96</f>
        <v>36127521.630000003</v>
      </c>
      <c r="D68" s="33">
        <f>D69+D96</f>
        <v>13299652.039999999</v>
      </c>
      <c r="E68" s="32">
        <f t="shared" si="0"/>
        <v>36.813076125753604</v>
      </c>
      <c r="F68" s="33">
        <f>F69+F96</f>
        <v>36127521.630000003</v>
      </c>
    </row>
    <row r="69" spans="1:7" ht="38.25" x14ac:dyDescent="0.25">
      <c r="A69" s="26" t="s">
        <v>123</v>
      </c>
      <c r="B69" s="27" t="s">
        <v>49</v>
      </c>
      <c r="C69" s="33">
        <f>C70+C77</f>
        <v>36127521.630000003</v>
      </c>
      <c r="D69" s="33">
        <f>D70+D77</f>
        <v>13299652.039999999</v>
      </c>
      <c r="E69" s="32">
        <f t="shared" si="0"/>
        <v>36.813076125753604</v>
      </c>
      <c r="F69" s="33">
        <f>F70+F77</f>
        <v>36127521.630000003</v>
      </c>
    </row>
    <row r="70" spans="1:7" ht="25.5" x14ac:dyDescent="0.25">
      <c r="A70" s="26" t="s">
        <v>124</v>
      </c>
      <c r="B70" s="27" t="s">
        <v>50</v>
      </c>
      <c r="C70" s="33">
        <f>C71+C74</f>
        <v>7599411.2800000003</v>
      </c>
      <c r="D70" s="33">
        <f>D71+D74</f>
        <v>5699559.2800000003</v>
      </c>
      <c r="E70" s="32">
        <f t="shared" si="0"/>
        <v>75.000010790309531</v>
      </c>
      <c r="F70" s="33">
        <f>F71+F74</f>
        <v>7599411.2800000003</v>
      </c>
    </row>
    <row r="71" spans="1:7" x14ac:dyDescent="0.25">
      <c r="A71" s="26" t="s">
        <v>125</v>
      </c>
      <c r="B71" s="27" t="s">
        <v>51</v>
      </c>
      <c r="C71" s="33">
        <f>C72</f>
        <v>6580500</v>
      </c>
      <c r="D71" s="33">
        <f>D72</f>
        <v>4935375</v>
      </c>
      <c r="E71" s="32">
        <f t="shared" si="0"/>
        <v>75</v>
      </c>
      <c r="F71" s="33">
        <f>F72</f>
        <v>6580500</v>
      </c>
    </row>
    <row r="72" spans="1:7" ht="38.25" x14ac:dyDescent="0.25">
      <c r="A72" s="26" t="s">
        <v>126</v>
      </c>
      <c r="B72" s="27" t="s">
        <v>52</v>
      </c>
      <c r="C72" s="33">
        <f>C73</f>
        <v>6580500</v>
      </c>
      <c r="D72" s="33">
        <f>D73</f>
        <v>4935375</v>
      </c>
      <c r="E72" s="32">
        <f t="shared" si="0"/>
        <v>75</v>
      </c>
      <c r="F72" s="33">
        <f>F73</f>
        <v>6580500</v>
      </c>
    </row>
    <row r="73" spans="1:7" ht="38.25" x14ac:dyDescent="0.25">
      <c r="A73" s="26" t="s">
        <v>126</v>
      </c>
      <c r="B73" s="27" t="s">
        <v>127</v>
      </c>
      <c r="C73" s="34">
        <v>6580500</v>
      </c>
      <c r="D73" s="30">
        <v>4935375</v>
      </c>
      <c r="E73" s="32">
        <f t="shared" si="0"/>
        <v>75</v>
      </c>
      <c r="F73" s="34">
        <v>6580500</v>
      </c>
    </row>
    <row r="74" spans="1:7" ht="25.5" x14ac:dyDescent="0.25">
      <c r="A74" s="26" t="s">
        <v>128</v>
      </c>
      <c r="B74" s="27" t="s">
        <v>53</v>
      </c>
      <c r="C74" s="33">
        <f>C75</f>
        <v>1018911.28</v>
      </c>
      <c r="D74" s="33">
        <f>D75</f>
        <v>764184.28</v>
      </c>
      <c r="E74" s="32">
        <f t="shared" si="0"/>
        <v>75.00008047805693</v>
      </c>
      <c r="F74" s="33">
        <f>F75</f>
        <v>1018911.28</v>
      </c>
    </row>
    <row r="75" spans="1:7" ht="25.5" x14ac:dyDescent="0.25">
      <c r="A75" s="26" t="s">
        <v>129</v>
      </c>
      <c r="B75" s="27" t="s">
        <v>54</v>
      </c>
      <c r="C75" s="33">
        <f>C76</f>
        <v>1018911.28</v>
      </c>
      <c r="D75" s="33">
        <f>D76</f>
        <v>764184.28</v>
      </c>
      <c r="E75" s="32">
        <f t="shared" ref="E75:E99" si="4">D75/C75*100</f>
        <v>75.00008047805693</v>
      </c>
      <c r="F75" s="33">
        <f>F76</f>
        <v>1018911.28</v>
      </c>
    </row>
    <row r="76" spans="1:7" ht="25.5" x14ac:dyDescent="0.25">
      <c r="A76" s="26" t="s">
        <v>129</v>
      </c>
      <c r="B76" s="27" t="s">
        <v>130</v>
      </c>
      <c r="C76" s="34">
        <v>1018911.28</v>
      </c>
      <c r="D76" s="30">
        <v>764184.28</v>
      </c>
      <c r="E76" s="32">
        <f t="shared" si="4"/>
        <v>75.00008047805693</v>
      </c>
      <c r="F76" s="34">
        <v>1018911.28</v>
      </c>
    </row>
    <row r="77" spans="1:7" ht="25.5" x14ac:dyDescent="0.25">
      <c r="A77" s="26" t="s">
        <v>131</v>
      </c>
      <c r="B77" s="27" t="s">
        <v>55</v>
      </c>
      <c r="C77" s="33">
        <f>C78+C87+C90+C93</f>
        <v>28528110.350000001</v>
      </c>
      <c r="D77" s="33">
        <f>D78+D87+D90+D93</f>
        <v>7600092.7599999998</v>
      </c>
      <c r="E77" s="32">
        <f t="shared" si="4"/>
        <v>26.640715654691089</v>
      </c>
      <c r="F77" s="33">
        <f>F78+F87+F90+F93</f>
        <v>28528110.350000001</v>
      </c>
    </row>
    <row r="78" spans="1:7" ht="55.5" customHeight="1" x14ac:dyDescent="0.25">
      <c r="A78" s="26" t="s">
        <v>161</v>
      </c>
      <c r="B78" s="27" t="s">
        <v>164</v>
      </c>
      <c r="C78" s="33">
        <f>C79</f>
        <v>3940241.26</v>
      </c>
      <c r="D78" s="33">
        <f>D79</f>
        <v>3940241.26</v>
      </c>
      <c r="E78" s="32">
        <f t="shared" si="4"/>
        <v>100</v>
      </c>
      <c r="F78" s="33">
        <f>F79</f>
        <v>3940241.26</v>
      </c>
    </row>
    <row r="79" spans="1:7" ht="54.75" customHeight="1" x14ac:dyDescent="0.25">
      <c r="A79" s="26" t="s">
        <v>160</v>
      </c>
      <c r="B79" s="27" t="s">
        <v>163</v>
      </c>
      <c r="C79" s="33">
        <f>C80</f>
        <v>3940241.26</v>
      </c>
      <c r="D79" s="33">
        <f>D80</f>
        <v>3940241.26</v>
      </c>
      <c r="E79" s="32">
        <f t="shared" si="4"/>
        <v>100</v>
      </c>
      <c r="F79" s="33">
        <f>F80</f>
        <v>3940241.26</v>
      </c>
    </row>
    <row r="80" spans="1:7" ht="57" customHeight="1" x14ac:dyDescent="0.25">
      <c r="A80" s="26" t="s">
        <v>160</v>
      </c>
      <c r="B80" s="27" t="s">
        <v>162</v>
      </c>
      <c r="C80" s="34">
        <v>3940241.26</v>
      </c>
      <c r="D80" s="30">
        <v>3940241.26</v>
      </c>
      <c r="E80" s="32">
        <f t="shared" si="4"/>
        <v>100</v>
      </c>
      <c r="F80" s="34">
        <v>3940241.26</v>
      </c>
    </row>
    <row r="81" spans="1:6" ht="39.75" hidden="1" customHeight="1" x14ac:dyDescent="0.25">
      <c r="A81" s="28" t="s">
        <v>60</v>
      </c>
      <c r="B81" s="29" t="s">
        <v>59</v>
      </c>
      <c r="C81" s="33">
        <f>C82</f>
        <v>0</v>
      </c>
      <c r="D81" s="33">
        <f>D82</f>
        <v>0</v>
      </c>
      <c r="E81" s="32" t="e">
        <f t="shared" si="4"/>
        <v>#DIV/0!</v>
      </c>
      <c r="F81" s="33">
        <f>F82</f>
        <v>0</v>
      </c>
    </row>
    <row r="82" spans="1:6" ht="40.5" hidden="1" customHeight="1" x14ac:dyDescent="0.25">
      <c r="A82" s="28" t="s">
        <v>60</v>
      </c>
      <c r="B82" s="29" t="s">
        <v>61</v>
      </c>
      <c r="C82" s="33">
        <f>C83</f>
        <v>0</v>
      </c>
      <c r="D82" s="33">
        <f>D83</f>
        <v>0</v>
      </c>
      <c r="E82" s="32" t="e">
        <f t="shared" si="4"/>
        <v>#DIV/0!</v>
      </c>
      <c r="F82" s="33">
        <f>F83</f>
        <v>0</v>
      </c>
    </row>
    <row r="83" spans="1:6" ht="37.5" hidden="1" customHeight="1" x14ac:dyDescent="0.25">
      <c r="A83" s="28" t="s">
        <v>60</v>
      </c>
      <c r="B83" s="29" t="s">
        <v>132</v>
      </c>
      <c r="C83" s="33">
        <v>0</v>
      </c>
      <c r="D83" s="33">
        <v>0</v>
      </c>
      <c r="E83" s="32" t="e">
        <f t="shared" si="4"/>
        <v>#DIV/0!</v>
      </c>
      <c r="F83" s="33">
        <v>0</v>
      </c>
    </row>
    <row r="84" spans="1:6" ht="1.5" hidden="1" customHeight="1" x14ac:dyDescent="0.25">
      <c r="A84" s="28" t="s">
        <v>133</v>
      </c>
      <c r="B84" s="29" t="s">
        <v>62</v>
      </c>
      <c r="C84" s="33">
        <f>C85</f>
        <v>0</v>
      </c>
      <c r="D84" s="33">
        <f>D85</f>
        <v>0</v>
      </c>
      <c r="E84" s="32" t="e">
        <f t="shared" si="4"/>
        <v>#DIV/0!</v>
      </c>
      <c r="F84" s="33">
        <f>F85</f>
        <v>0</v>
      </c>
    </row>
    <row r="85" spans="1:6" ht="13.5" hidden="1" customHeight="1" x14ac:dyDescent="0.25">
      <c r="A85" s="28" t="s">
        <v>134</v>
      </c>
      <c r="B85" s="29" t="s">
        <v>63</v>
      </c>
      <c r="C85" s="33">
        <f>C86</f>
        <v>0</v>
      </c>
      <c r="D85" s="33">
        <f>D86</f>
        <v>0</v>
      </c>
      <c r="E85" s="32" t="e">
        <f t="shared" si="4"/>
        <v>#DIV/0!</v>
      </c>
      <c r="F85" s="33">
        <f>F86</f>
        <v>0</v>
      </c>
    </row>
    <row r="86" spans="1:6" ht="18.75" hidden="1" customHeight="1" x14ac:dyDescent="0.25">
      <c r="A86" s="28" t="s">
        <v>64</v>
      </c>
      <c r="B86" s="29" t="s">
        <v>135</v>
      </c>
      <c r="C86" s="33">
        <v>0</v>
      </c>
      <c r="D86" s="33">
        <v>0</v>
      </c>
      <c r="E86" s="32" t="e">
        <f t="shared" si="4"/>
        <v>#DIV/0!</v>
      </c>
      <c r="F86" s="33">
        <v>0</v>
      </c>
    </row>
    <row r="87" spans="1:6" x14ac:dyDescent="0.25">
      <c r="A87" s="26" t="s">
        <v>136</v>
      </c>
      <c r="B87" s="27" t="s">
        <v>137</v>
      </c>
      <c r="C87" s="30">
        <f>C88</f>
        <v>11356</v>
      </c>
      <c r="D87" s="30">
        <f>D88</f>
        <v>11356</v>
      </c>
      <c r="E87" s="32">
        <f t="shared" si="4"/>
        <v>100</v>
      </c>
      <c r="F87" s="30">
        <f>F88</f>
        <v>11356</v>
      </c>
    </row>
    <row r="88" spans="1:6" ht="25.5" x14ac:dyDescent="0.25">
      <c r="A88" s="26" t="s">
        <v>138</v>
      </c>
      <c r="B88" s="27" t="s">
        <v>139</v>
      </c>
      <c r="C88" s="30">
        <f>C89</f>
        <v>11356</v>
      </c>
      <c r="D88" s="30">
        <f>D89</f>
        <v>11356</v>
      </c>
      <c r="E88" s="32">
        <f t="shared" si="4"/>
        <v>100</v>
      </c>
      <c r="F88" s="30">
        <f>F89</f>
        <v>11356</v>
      </c>
    </row>
    <row r="89" spans="1:6" ht="25.5" x14ac:dyDescent="0.25">
      <c r="A89" s="26" t="s">
        <v>138</v>
      </c>
      <c r="B89" s="27" t="s">
        <v>140</v>
      </c>
      <c r="C89" s="34">
        <v>11356</v>
      </c>
      <c r="D89" s="30">
        <v>11356</v>
      </c>
      <c r="E89" s="32">
        <f t="shared" si="4"/>
        <v>100</v>
      </c>
      <c r="F89" s="34">
        <v>11356</v>
      </c>
    </row>
    <row r="90" spans="1:6" ht="25.5" x14ac:dyDescent="0.25">
      <c r="A90" s="26" t="s">
        <v>166</v>
      </c>
      <c r="B90" s="27" t="s">
        <v>169</v>
      </c>
      <c r="C90" s="34">
        <f>C91</f>
        <v>20202019.09</v>
      </c>
      <c r="D90" s="34">
        <f>D91</f>
        <v>0</v>
      </c>
      <c r="E90" s="32">
        <f t="shared" si="4"/>
        <v>0</v>
      </c>
      <c r="F90" s="34">
        <f>F91</f>
        <v>20202019.09</v>
      </c>
    </row>
    <row r="91" spans="1:6" ht="25.5" x14ac:dyDescent="0.25">
      <c r="A91" s="26" t="s">
        <v>165</v>
      </c>
      <c r="B91" s="27" t="s">
        <v>168</v>
      </c>
      <c r="C91" s="34">
        <f>C92</f>
        <v>20202019.09</v>
      </c>
      <c r="D91" s="34">
        <f>D92</f>
        <v>0</v>
      </c>
      <c r="E91" s="32">
        <f t="shared" si="4"/>
        <v>0</v>
      </c>
      <c r="F91" s="34">
        <f>F92</f>
        <v>20202019.09</v>
      </c>
    </row>
    <row r="92" spans="1:6" ht="25.5" x14ac:dyDescent="0.25">
      <c r="A92" s="26" t="s">
        <v>165</v>
      </c>
      <c r="B92" s="27" t="s">
        <v>167</v>
      </c>
      <c r="C92" s="34">
        <v>20202019.09</v>
      </c>
      <c r="D92" s="30">
        <v>0</v>
      </c>
      <c r="E92" s="32">
        <f t="shared" si="4"/>
        <v>0</v>
      </c>
      <c r="F92" s="34">
        <v>20202019.09</v>
      </c>
    </row>
    <row r="93" spans="1:6" x14ac:dyDescent="0.25">
      <c r="A93" s="26" t="s">
        <v>141</v>
      </c>
      <c r="B93" s="27" t="s">
        <v>56</v>
      </c>
      <c r="C93" s="33">
        <f>C94</f>
        <v>4374494</v>
      </c>
      <c r="D93" s="33">
        <f>D94</f>
        <v>3648495.5</v>
      </c>
      <c r="E93" s="32">
        <f t="shared" si="4"/>
        <v>83.403829105720575</v>
      </c>
      <c r="F93" s="33">
        <f>F94</f>
        <v>4374494</v>
      </c>
    </row>
    <row r="94" spans="1:6" x14ac:dyDescent="0.25">
      <c r="A94" s="26" t="s">
        <v>142</v>
      </c>
      <c r="B94" s="27" t="s">
        <v>57</v>
      </c>
      <c r="C94" s="33">
        <f>C95</f>
        <v>4374494</v>
      </c>
      <c r="D94" s="33">
        <f>D95</f>
        <v>3648495.5</v>
      </c>
      <c r="E94" s="32">
        <f t="shared" si="4"/>
        <v>83.403829105720575</v>
      </c>
      <c r="F94" s="33">
        <f>F95</f>
        <v>4374494</v>
      </c>
    </row>
    <row r="95" spans="1:6" ht="13.5" customHeight="1" x14ac:dyDescent="0.25">
      <c r="A95" s="26" t="s">
        <v>142</v>
      </c>
      <c r="B95" s="27" t="s">
        <v>143</v>
      </c>
      <c r="C95" s="34">
        <v>4374494</v>
      </c>
      <c r="D95" s="30">
        <v>3648495.5</v>
      </c>
      <c r="E95" s="32">
        <f t="shared" si="4"/>
        <v>83.403829105720575</v>
      </c>
      <c r="F95" s="34">
        <v>4374494</v>
      </c>
    </row>
    <row r="96" spans="1:6" ht="38.25" hidden="1" x14ac:dyDescent="0.25">
      <c r="A96" s="26" t="s">
        <v>144</v>
      </c>
      <c r="B96" s="27" t="s">
        <v>145</v>
      </c>
      <c r="C96" s="30">
        <f t="shared" ref="C96:F98" si="5">C97</f>
        <v>0</v>
      </c>
      <c r="D96" s="30">
        <f t="shared" si="5"/>
        <v>0</v>
      </c>
      <c r="E96" s="32" t="e">
        <f t="shared" si="4"/>
        <v>#DIV/0!</v>
      </c>
      <c r="F96" s="30">
        <f t="shared" si="5"/>
        <v>0</v>
      </c>
    </row>
    <row r="97" spans="1:6" ht="1.5" hidden="1" customHeight="1" x14ac:dyDescent="0.25">
      <c r="A97" s="26" t="s">
        <v>146</v>
      </c>
      <c r="B97" s="27" t="s">
        <v>147</v>
      </c>
      <c r="C97" s="30">
        <f t="shared" si="5"/>
        <v>0</v>
      </c>
      <c r="D97" s="30">
        <f t="shared" si="5"/>
        <v>0</v>
      </c>
      <c r="E97" s="32" t="e">
        <f t="shared" si="4"/>
        <v>#DIV/0!</v>
      </c>
      <c r="F97" s="30">
        <f t="shared" si="5"/>
        <v>0</v>
      </c>
    </row>
    <row r="98" spans="1:6" ht="27" hidden="1" customHeight="1" x14ac:dyDescent="0.25">
      <c r="A98" s="26" t="s">
        <v>148</v>
      </c>
      <c r="B98" s="27" t="s">
        <v>149</v>
      </c>
      <c r="C98" s="30">
        <f t="shared" si="5"/>
        <v>0</v>
      </c>
      <c r="D98" s="30">
        <f t="shared" si="5"/>
        <v>0</v>
      </c>
      <c r="E98" s="32" t="e">
        <f t="shared" si="4"/>
        <v>#DIV/0!</v>
      </c>
      <c r="F98" s="30">
        <f t="shared" si="5"/>
        <v>0</v>
      </c>
    </row>
    <row r="99" spans="1:6" ht="24" hidden="1" customHeight="1" x14ac:dyDescent="0.25">
      <c r="A99" s="26" t="s">
        <v>148</v>
      </c>
      <c r="B99" s="27" t="s">
        <v>150</v>
      </c>
      <c r="C99" s="30"/>
      <c r="D99" s="30"/>
      <c r="E99" s="32" t="e">
        <f t="shared" si="4"/>
        <v>#DIV/0!</v>
      </c>
      <c r="F99" s="30"/>
    </row>
  </sheetData>
  <mergeCells count="3">
    <mergeCell ref="A4:A5"/>
    <mergeCell ref="B4:B5"/>
    <mergeCell ref="A2:F2"/>
  </mergeCells>
  <pageMargins left="0.39370078740157483" right="0.19685039370078741" top="0.39370078740157483" bottom="0.39370078740157483" header="0" footer="0"/>
  <pageSetup paperSize="9" scale="60" fitToWidth="2" orientation="portrait" r:id="rId1"/>
  <headerFooter>
    <oddFooter>&amp;R&amp;D СТР. &amp;P</oddFooter>
    <evenFooter>&amp;R&amp;D СТР. &amp;P</evenFooter>
  </headerFooter>
  <rowBreaks count="2" manualBreakCount="2">
    <brk id="27" max="5" man="1"/>
    <brk id="51" max="5" man="1"/>
  </rowBreaks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3191&lt;/DocLink&gt;&#10;  &lt;DocName&gt;0503317G_20160101_%N&lt;/DocName&gt;&#10;  &lt;VariantName&gt;0503317G_20160101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7D32696-8042-4B07-A42F-EE527F438D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2022-11-09T07:11:27Z</cp:lastPrinted>
  <dcterms:created xsi:type="dcterms:W3CDTF">2020-11-09T08:16:31Z</dcterms:created>
  <dcterms:modified xsi:type="dcterms:W3CDTF">2023-11-22T11:18:29Z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0503317G_20160101_%N</vt:lpwstr>
  </property>
  <property fmtid="{D5CDD505-2E9C-101B-9397-08002B2CF9AE}" pid="3" name="Версия клиента">
    <vt:lpwstr>19.2.2.31691</vt:lpwstr>
  </property>
  <property fmtid="{D5CDD505-2E9C-101B-9397-08002B2CF9AE}" pid="4" name="Версия базы">
    <vt:lpwstr>19.2.0.15847705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svod_smart</vt:lpwstr>
  </property>
  <property fmtid="{D5CDD505-2E9C-101B-9397-08002B2CF9AE}" pid="8" name="Пользователь">
    <vt:lpwstr>ромашова</vt:lpwstr>
  </property>
  <property fmtid="{D5CDD505-2E9C-101B-9397-08002B2CF9AE}" pid="9" name="Шаблон">
    <vt:lpwstr>0503317G_20160101.xlt</vt:lpwstr>
  </property>
  <property fmtid="{D5CDD505-2E9C-101B-9397-08002B2CF9AE}" pid="10" name="Имя варианта">
    <vt:lpwstr>0503317G_20160101_%N</vt:lpwstr>
  </property>
  <property fmtid="{D5CDD505-2E9C-101B-9397-08002B2CF9AE}" pid="11" name="Локальная база">
    <vt:lpwstr>не используется</vt:lpwstr>
  </property>
</Properties>
</file>