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Мои документы\БЮДЖЕТ НА 2022-2024\ВТОРОЕ ЧТЕНИЕ\исполнение\ 9 месяцев\"/>
    </mc:Choice>
  </mc:AlternateContent>
  <bookViews>
    <workbookView xWindow="0" yWindow="0" windowWidth="19200" windowHeight="11595"/>
  </bookViews>
  <sheets>
    <sheet name="Лист1" sheetId="1" r:id="rId1"/>
  </sheets>
  <definedNames>
    <definedName name="_xlnm.Print_Area" localSheetId="0">Лист1!$A$1:$H$42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G22" i="1"/>
  <c r="G20" i="1"/>
  <c r="G11" i="1"/>
  <c r="E32" i="1"/>
  <c r="C4" i="1" l="1"/>
  <c r="C12" i="1"/>
  <c r="C14" i="1"/>
  <c r="C20" i="1"/>
  <c r="C24" i="1"/>
  <c r="C26" i="1"/>
  <c r="C32" i="1"/>
  <c r="C35" i="1"/>
  <c r="C40" i="1"/>
  <c r="C42" i="1" l="1"/>
  <c r="G21" i="1"/>
  <c r="D4" i="1"/>
  <c r="E4" i="1"/>
  <c r="F8" i="1"/>
  <c r="D24" i="1"/>
  <c r="E24" i="1"/>
  <c r="D40" i="1"/>
  <c r="E40" i="1"/>
  <c r="E35" i="1"/>
  <c r="E26" i="1"/>
  <c r="E20" i="1"/>
  <c r="E12" i="1"/>
  <c r="E14" i="1"/>
  <c r="E42" i="1" l="1"/>
  <c r="D35" i="1"/>
  <c r="D32" i="1"/>
  <c r="D26" i="1"/>
  <c r="D20" i="1"/>
  <c r="D14" i="1"/>
  <c r="D12" i="1"/>
  <c r="G17" i="1"/>
  <c r="F16" i="1"/>
  <c r="D42" i="1" l="1"/>
  <c r="F42" i="1" s="1"/>
  <c r="F7" i="1"/>
  <c r="G5" i="1"/>
  <c r="G41" i="1"/>
  <c r="G40" i="1"/>
  <c r="G39" i="1"/>
  <c r="G38" i="1"/>
  <c r="G36" i="1"/>
  <c r="G35" i="1"/>
  <c r="G34" i="1"/>
  <c r="G33" i="1"/>
  <c r="G32" i="1"/>
  <c r="G31" i="1"/>
  <c r="G30" i="1"/>
  <c r="G28" i="1"/>
  <c r="G27" i="1"/>
  <c r="G26" i="1"/>
  <c r="G18" i="1"/>
  <c r="G14" i="1"/>
  <c r="G13" i="1"/>
  <c r="G12" i="1"/>
  <c r="G9" i="1"/>
  <c r="G7" i="1"/>
  <c r="G6" i="1"/>
  <c r="G4" i="1"/>
  <c r="F5" i="1"/>
  <c r="F6" i="1"/>
  <c r="F9" i="1"/>
  <c r="F10" i="1"/>
  <c r="F11" i="1"/>
  <c r="F12" i="1"/>
  <c r="F13" i="1"/>
  <c r="F14" i="1"/>
  <c r="F15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" i="1"/>
  <c r="G42" i="1" l="1"/>
</calcChain>
</file>

<file path=xl/sharedStrings.xml><?xml version="1.0" encoding="utf-8"?>
<sst xmlns="http://schemas.openxmlformats.org/spreadsheetml/2006/main" count="87" uniqueCount="87">
  <si>
    <t>Наименование показателя</t>
  </si>
  <si>
    <t>Раздел, подраздел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</si>
  <si>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</si>
  <si>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</si>
  <si>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</si>
  <si>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</si>
  <si>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надзора.</t>
  </si>
  <si>
    <t>Другие общегосударственные расходы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</si>
  <si>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</si>
  <si>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</si>
  <si>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</si>
  <si>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</si>
  <si>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</si>
  <si>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</si>
  <si>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</si>
  <si>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</si>
  <si>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</si>
  <si>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</si>
  <si>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</si>
  <si>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</si>
  <si>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</si>
  <si>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</si>
  <si>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</si>
  <si>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</si>
  <si>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</si>
  <si>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</si>
  <si>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</si>
  <si>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</si>
  <si>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</si>
  <si>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</si>
  <si>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</si>
  <si>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</si>
  <si>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</si>
  <si>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</si>
  <si>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</si>
  <si>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ИТОГО</t>
  </si>
  <si>
    <t>0100</t>
  </si>
  <si>
    <t>0102</t>
  </si>
  <si>
    <t>0103</t>
  </si>
  <si>
    <t>0104</t>
  </si>
  <si>
    <t>0106</t>
  </si>
  <si>
    <t>Резервные фонды</t>
  </si>
  <si>
    <t>0111</t>
  </si>
  <si>
    <t>0113</t>
  </si>
  <si>
    <t>0300</t>
  </si>
  <si>
    <t>0309</t>
  </si>
  <si>
    <t>0400</t>
  </si>
  <si>
    <t>0405</t>
  </si>
  <si>
    <t>0408</t>
  </si>
  <si>
    <t>0409</t>
  </si>
  <si>
    <t>0412</t>
  </si>
  <si>
    <t>0500</t>
  </si>
  <si>
    <t>0501</t>
  </si>
  <si>
    <t>0502</t>
  </si>
  <si>
    <t>0503</t>
  </si>
  <si>
    <t>0600</t>
  </si>
  <si>
    <t>0605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</si>
  <si>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</si>
  <si>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</si>
  <si>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</si>
  <si>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</si>
  <si>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</si>
  <si>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</si>
  <si>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</si>
  <si>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</si>
  <si>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</si>
  <si>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</si>
  <si>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</si>
  <si>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</si>
  <si>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</si>
  <si>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</si>
  <si>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</si>
  <si>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</si>
  <si>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 xml:space="preserve">                                                                                                                                                                                                    (руб)</t>
  </si>
  <si>
    <t>Утвержденный бюджет</t>
  </si>
  <si>
    <t>Дополнительное образование детей</t>
  </si>
  <si>
    <t>% исполнения к  утвержденному бюджету</t>
  </si>
  <si>
    <t xml:space="preserve">темп роста/снижения %  </t>
  </si>
  <si>
    <t>Гражданская оборона</t>
  </si>
  <si>
    <t>Водное хозяйство</t>
  </si>
  <si>
    <t>0406</t>
  </si>
  <si>
    <t>0105</t>
  </si>
  <si>
    <t>Судебная система</t>
  </si>
  <si>
    <t>Исполнение бюджета Пестяковского муниципального района по расходам в разрезе разделов и подразделов классификации расходов                                 за  9 месяцев 2022  года</t>
  </si>
  <si>
    <t>Исполнено за 9 месяцев 2022 года</t>
  </si>
  <si>
    <t>Исполнено за  9 месяцев 2021г.</t>
  </si>
  <si>
    <t>в 7,4 раза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</si>
</sst>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4">
    <xf numFmtId="0" fontId="0" fillId="0" borderId="0"/>
    <xf numFmtId="4" fontId="4" fillId="3" borderId="2">
      <alignment horizontal="right" vertical="top" shrinkToFit="1"/>
    </xf>
    <xf numFmtId="4" fontId="4" fillId="2" borderId="2">
      <alignment horizontal="right" vertical="top" shrinkToFit="1"/>
    </xf>
    <xf numFmtId="4" fontId="4" fillId="3" borderId="2">
      <alignment horizontal="right" vertical="top" shrinkToFit="1"/>
    </xf>
  </cellStyleXfs>
  <cellXfs count="28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vertical="center" wrapText="1"/>
    </xf>
    <xf numFmtId="0" fontId="0" fillId="0" borderId="0" xfId="0" applyFill="1"/>
    <xf numFmtId="0" fontId="5" fillId="0" borderId="1" xfId="0" applyFont="1" applyFill="1" applyBorder="1" applyAlignment="1">
      <alignment vertical="center" wrapText="1"/>
    </xf>
    <xf numFmtId="4" fontId="4" fillId="0" borderId="0" xfId="2" applyFill="1" applyBorder="1" applyProtection="1">
      <alignment horizontal="right" vertical="top" shrinkToFit="1"/>
    </xf>
    <xf numFmtId="0" fontId="5" fillId="0" borderId="4" xfId="0" applyFont="1" applyFill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" fontId="2" fillId="0" borderId="5" xfId="1" applyFont="1" applyFill="1" applyBorder="1" applyAlignment="1" applyProtection="1">
      <alignment horizontal="center" vertical="top" shrinkToFit="1"/>
    </xf>
    <xf numFmtId="4" fontId="2" fillId="0" borderId="7" xfId="1" applyFont="1" applyFill="1" applyBorder="1" applyAlignment="1" applyProtection="1">
      <alignment horizontal="center" vertical="top" shrinkToFit="1"/>
    </xf>
    <xf numFmtId="4" fontId="2" fillId="0" borderId="5" xfId="1" applyFont="1" applyFill="1" applyBorder="1" applyAlignment="1" applyProtection="1">
      <alignment horizontal="center" vertical="center" shrinkToFit="1"/>
    </xf>
    <xf numFmtId="4" fontId="9" fillId="0" borderId="2" xfId="3" applyNumberFormat="1" applyFont="1" applyFill="1" applyProtection="1">
      <alignment horizontal="right" vertical="top" shrinkToFit="1"/>
    </xf>
    <xf numFmtId="4" fontId="9" fillId="0" borderId="2" xfId="3" applyNumberFormat="1" applyFont="1" applyFill="1" applyAlignment="1" applyProtection="1">
      <alignment horizontal="right" vertical="center" shrinkToFit="1"/>
    </xf>
    <xf numFmtId="4" fontId="2" fillId="0" borderId="1" xfId="1" applyFont="1" applyFill="1" applyBorder="1" applyAlignment="1" applyProtection="1">
      <alignment horizontal="center" vertical="center" shrinkToFit="1"/>
    </xf>
    <xf numFmtId="4" fontId="9" fillId="0" borderId="3" xfId="3" applyNumberFormat="1" applyFont="1" applyFill="1" applyBorder="1" applyAlignment="1" applyProtection="1">
      <alignment horizontal="right" vertical="center" shrinkToFit="1"/>
    </xf>
    <xf numFmtId="4" fontId="9" fillId="0" borderId="1" xfId="1" applyNumberFormat="1" applyFont="1" applyFill="1" applyBorder="1" applyAlignment="1" applyProtection="1">
      <alignment horizontal="right" vertical="center" shrinkToFit="1"/>
    </xf>
    <xf numFmtId="4" fontId="0" fillId="0" borderId="2" xfId="3" applyNumberFormat="1" applyFont="1" applyFill="1" applyAlignment="1" applyProtection="1">
      <alignment horizontal="right" vertical="center" shrinkToFit="1"/>
    </xf>
    <xf numFmtId="2" fontId="8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0" fillId="0" borderId="1" xfId="0" applyFont="1" applyBorder="1" applyAlignment="1">
      <alignment wrapText="1"/>
    </xf>
  </cellXfs>
  <cellStyles count="4">
    <cellStyle name="xl36" xfId="2"/>
    <cellStyle name="xl41" xfId="1"/>
    <cellStyle name="xl64" xfId="3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Normal="100" zoomScaleSheetLayoutView="100" workbookViewId="0">
      <selection activeCell="J5" sqref="J5"/>
    </sheetView>
  </sheetViews>
  <sheetFormatPr defaultRowHeight="15" x14ac:dyDescent="0.25"/>
  <cols>
    <col min="1" max="1" width="46.85546875" customWidth="1"/>
    <col min="2" max="2" width="19.5703125" customWidth="1"/>
    <col min="3" max="3" width="19.5703125" style="7" customWidth="1"/>
    <col min="4" max="4" width="16.28515625" style="7" customWidth="1"/>
    <col min="5" max="5" width="18.85546875" style="7" customWidth="1"/>
    <col min="6" max="6" width="15" style="7" customWidth="1"/>
    <col min="8" max="8" width="9" customWidth="1"/>
    <col min="9" max="9" width="9.140625" hidden="1" customWidth="1"/>
  </cols>
  <sheetData>
    <row r="1" spans="1:9" ht="31.5" customHeight="1" x14ac:dyDescent="0.3">
      <c r="A1" s="25" t="s">
        <v>83</v>
      </c>
      <c r="B1" s="26"/>
      <c r="C1" s="26"/>
      <c r="D1" s="26"/>
      <c r="E1" s="26"/>
      <c r="F1" s="26"/>
      <c r="G1" s="26"/>
      <c r="H1" s="26"/>
      <c r="I1" s="26"/>
    </row>
    <row r="2" spans="1:9" ht="18.75" x14ac:dyDescent="0.25">
      <c r="A2" s="1" t="s">
        <v>73</v>
      </c>
    </row>
    <row r="3" spans="1:9" ht="66" customHeight="1" x14ac:dyDescent="0.25">
      <c r="A3" s="6" t="s">
        <v>0</v>
      </c>
      <c r="B3" s="6" t="s">
        <v>1</v>
      </c>
      <c r="C3" s="8" t="s">
        <v>74</v>
      </c>
      <c r="D3" s="8" t="s">
        <v>84</v>
      </c>
      <c r="E3" s="8" t="s">
        <v>85</v>
      </c>
      <c r="F3" s="10" t="s">
        <v>76</v>
      </c>
      <c r="G3" s="27" t="s">
        <v>77</v>
      </c>
      <c r="H3" s="27"/>
      <c r="I3" s="27"/>
    </row>
    <row r="4" spans="1:9" ht="15.75" x14ac:dyDescent="0.25">
      <c r="A4" s="3" t="s">
        <v>2</v>
      </c>
      <c r="B4" s="4" t="s">
        <v>36</v>
      </c>
      <c r="C4" s="16">
        <f>C5+C6+C7+C9+C10+C11+C8</f>
        <v>43148505.479999997</v>
      </c>
      <c r="D4" s="16">
        <f t="shared" ref="D4:E4" si="0">D5+D6+D7+D9+D10+D11+D8</f>
        <v>28563179.429999996</v>
      </c>
      <c r="E4" s="16">
        <f t="shared" si="0"/>
        <v>23694523.630000003</v>
      </c>
      <c r="F4" s="13">
        <f>D4/C4*100</f>
        <v>66.19737836166648</v>
      </c>
      <c r="G4" s="23">
        <f>D4/E4*100</f>
        <v>120.54759942012809</v>
      </c>
      <c r="H4" s="23"/>
      <c r="I4" s="23"/>
    </row>
    <row r="5" spans="1:9" ht="47.25" x14ac:dyDescent="0.25">
      <c r="A5" s="5" t="s">
        <v>3</v>
      </c>
      <c r="B5" s="4" t="s">
        <v>37</v>
      </c>
      <c r="C5" s="17">
        <v>831922.69</v>
      </c>
      <c r="D5" s="17">
        <v>400714</v>
      </c>
      <c r="E5" s="17">
        <v>846408.09</v>
      </c>
      <c r="F5" s="15">
        <f t="shared" ref="F5:F42" si="1">D5/C5*100</f>
        <v>48.167216114757011</v>
      </c>
      <c r="G5" s="23">
        <f>D5/E5*100</f>
        <v>47.342883974561254</v>
      </c>
      <c r="H5" s="23"/>
      <c r="I5" s="23"/>
    </row>
    <row r="6" spans="1:9" ht="63" x14ac:dyDescent="0.25">
      <c r="A6" s="5" t="s">
        <v>4</v>
      </c>
      <c r="B6" s="4" t="s">
        <v>38</v>
      </c>
      <c r="C6" s="17">
        <v>624335.42000000004</v>
      </c>
      <c r="D6" s="17">
        <v>380733.14</v>
      </c>
      <c r="E6" s="17">
        <v>321055.98</v>
      </c>
      <c r="F6" s="15">
        <f t="shared" si="1"/>
        <v>60.982146423792514</v>
      </c>
      <c r="G6" s="23">
        <f t="shared" ref="G6:G42" si="2">D6/E6*100</f>
        <v>118.5877740075111</v>
      </c>
      <c r="H6" s="23"/>
      <c r="I6" s="23"/>
    </row>
    <row r="7" spans="1:9" ht="78.75" x14ac:dyDescent="0.25">
      <c r="A7" s="5" t="s">
        <v>5</v>
      </c>
      <c r="B7" s="4" t="s">
        <v>39</v>
      </c>
      <c r="C7" s="17">
        <v>18871602.829999998</v>
      </c>
      <c r="D7" s="17">
        <v>12834959.380000001</v>
      </c>
      <c r="E7" s="17">
        <v>14162601.710000001</v>
      </c>
      <c r="F7" s="15">
        <f t="shared" si="1"/>
        <v>68.01202577025623</v>
      </c>
      <c r="G7" s="23">
        <f t="shared" si="2"/>
        <v>90.62571724330445</v>
      </c>
      <c r="H7" s="23"/>
      <c r="I7" s="23"/>
    </row>
    <row r="8" spans="1:9" ht="15.75" x14ac:dyDescent="0.25">
      <c r="A8" s="5" t="s">
        <v>82</v>
      </c>
      <c r="B8" s="4" t="s">
        <v>81</v>
      </c>
      <c r="C8" s="17">
        <v>5522.7</v>
      </c>
      <c r="D8" s="17">
        <v>5522.7</v>
      </c>
      <c r="E8" s="17">
        <v>0</v>
      </c>
      <c r="F8" s="15">
        <f t="shared" si="1"/>
        <v>100</v>
      </c>
      <c r="G8" s="23"/>
      <c r="H8" s="24"/>
      <c r="I8" s="22"/>
    </row>
    <row r="9" spans="1:9" ht="63" x14ac:dyDescent="0.25">
      <c r="A9" s="5" t="s">
        <v>6</v>
      </c>
      <c r="B9" s="4" t="s">
        <v>40</v>
      </c>
      <c r="C9" s="17">
        <v>6072085.5599999996</v>
      </c>
      <c r="D9" s="17">
        <v>4175745.34</v>
      </c>
      <c r="E9" s="17">
        <v>3207744.84</v>
      </c>
      <c r="F9" s="15">
        <f t="shared" si="1"/>
        <v>68.769540526698378</v>
      </c>
      <c r="G9" s="23">
        <f t="shared" si="2"/>
        <v>130.17697941336257</v>
      </c>
      <c r="H9" s="23"/>
      <c r="I9" s="23"/>
    </row>
    <row r="10" spans="1:9" ht="15.75" x14ac:dyDescent="0.25">
      <c r="A10" s="5" t="s">
        <v>41</v>
      </c>
      <c r="B10" s="4" t="s">
        <v>42</v>
      </c>
      <c r="C10" s="16">
        <v>500000</v>
      </c>
      <c r="D10" s="16">
        <v>0</v>
      </c>
      <c r="E10" s="16">
        <v>0</v>
      </c>
      <c r="F10" s="13">
        <f t="shared" si="1"/>
        <v>0</v>
      </c>
      <c r="G10" s="23"/>
      <c r="H10" s="23"/>
      <c r="I10" s="23"/>
    </row>
    <row r="11" spans="1:9" ht="15.75" x14ac:dyDescent="0.25">
      <c r="A11" s="5" t="s">
        <v>7</v>
      </c>
      <c r="B11" s="4" t="s">
        <v>43</v>
      </c>
      <c r="C11" s="16">
        <v>16243036.279999999</v>
      </c>
      <c r="D11" s="16">
        <v>10765504.869999999</v>
      </c>
      <c r="E11" s="16">
        <v>5156713.01</v>
      </c>
      <c r="F11" s="13">
        <f t="shared" si="1"/>
        <v>66.277663143900824</v>
      </c>
      <c r="G11" s="23">
        <f>D11/E11*100</f>
        <v>208.76680259543861</v>
      </c>
      <c r="H11" s="23"/>
      <c r="I11" s="23"/>
    </row>
    <row r="12" spans="1:9" ht="31.5" x14ac:dyDescent="0.25">
      <c r="A12" s="3" t="s">
        <v>8</v>
      </c>
      <c r="B12" s="4" t="s">
        <v>44</v>
      </c>
      <c r="C12" s="21">
        <f>C13</f>
        <v>201434.81</v>
      </c>
      <c r="D12" s="21">
        <f>D13</f>
        <v>141425.78</v>
      </c>
      <c r="E12" s="21">
        <f>E13</f>
        <v>131581.54999999999</v>
      </c>
      <c r="F12" s="15">
        <f t="shared" si="1"/>
        <v>70.209205648219395</v>
      </c>
      <c r="G12" s="23">
        <f t="shared" si="2"/>
        <v>107.48146681658636</v>
      </c>
      <c r="H12" s="23"/>
      <c r="I12" s="23"/>
    </row>
    <row r="13" spans="1:9" ht="28.5" customHeight="1" x14ac:dyDescent="0.25">
      <c r="A13" s="5" t="s">
        <v>78</v>
      </c>
      <c r="B13" s="4" t="s">
        <v>45</v>
      </c>
      <c r="C13" s="17">
        <v>201434.81</v>
      </c>
      <c r="D13" s="17">
        <v>141425.78</v>
      </c>
      <c r="E13" s="17">
        <v>131581.54999999999</v>
      </c>
      <c r="F13" s="15">
        <f t="shared" si="1"/>
        <v>70.209205648219395</v>
      </c>
      <c r="G13" s="23">
        <f t="shared" si="2"/>
        <v>107.48146681658636</v>
      </c>
      <c r="H13" s="23"/>
      <c r="I13" s="23"/>
    </row>
    <row r="14" spans="1:9" ht="15.75" x14ac:dyDescent="0.25">
      <c r="A14" s="3" t="s">
        <v>9</v>
      </c>
      <c r="B14" s="4" t="s">
        <v>46</v>
      </c>
      <c r="C14" s="17">
        <f>C15+C16+C17+C18+C19</f>
        <v>13420223.01</v>
      </c>
      <c r="D14" s="17">
        <f>D15+D16+D17+D18+D19</f>
        <v>5991602.9699999997</v>
      </c>
      <c r="E14" s="17">
        <f>E15+E16+E17+E18+E19</f>
        <v>4722269.45</v>
      </c>
      <c r="F14" s="13">
        <f t="shared" si="1"/>
        <v>44.646076041623097</v>
      </c>
      <c r="G14" s="23">
        <f t="shared" si="2"/>
        <v>126.87973512396671</v>
      </c>
      <c r="H14" s="23"/>
      <c r="I14" s="23"/>
    </row>
    <row r="15" spans="1:9" ht="15.75" x14ac:dyDescent="0.25">
      <c r="A15" s="3" t="s">
        <v>10</v>
      </c>
      <c r="B15" s="4" t="s">
        <v>47</v>
      </c>
      <c r="C15" s="17">
        <v>906500</v>
      </c>
      <c r="D15" s="17">
        <v>0</v>
      </c>
      <c r="E15" s="17">
        <v>17544.759999999998</v>
      </c>
      <c r="F15" s="13">
        <f t="shared" si="1"/>
        <v>0</v>
      </c>
      <c r="G15" s="23"/>
      <c r="H15" s="23"/>
      <c r="I15" s="23"/>
    </row>
    <row r="16" spans="1:9" ht="15.75" x14ac:dyDescent="0.25">
      <c r="A16" s="3" t="s">
        <v>79</v>
      </c>
      <c r="B16" s="4" t="s">
        <v>80</v>
      </c>
      <c r="C16" s="17">
        <v>499020.07</v>
      </c>
      <c r="D16" s="17">
        <v>499020.07</v>
      </c>
      <c r="E16" s="17">
        <v>24873.27</v>
      </c>
      <c r="F16" s="13">
        <f t="shared" si="1"/>
        <v>100</v>
      </c>
      <c r="G16" s="23"/>
      <c r="H16" s="24"/>
      <c r="I16" s="22"/>
    </row>
    <row r="17" spans="1:9" ht="15.75" x14ac:dyDescent="0.25">
      <c r="A17" s="3" t="s">
        <v>11</v>
      </c>
      <c r="B17" s="4" t="s">
        <v>48</v>
      </c>
      <c r="C17" s="17">
        <v>2218000</v>
      </c>
      <c r="D17" s="17">
        <v>1480000</v>
      </c>
      <c r="E17" s="17">
        <v>1128571.42</v>
      </c>
      <c r="F17" s="13">
        <f t="shared" si="1"/>
        <v>66.726780883678998</v>
      </c>
      <c r="G17" s="23">
        <f>D17/E17*100</f>
        <v>131.13924150232336</v>
      </c>
      <c r="H17" s="23"/>
      <c r="I17" s="23"/>
    </row>
    <row r="18" spans="1:9" ht="15.75" x14ac:dyDescent="0.25">
      <c r="A18" s="3" t="s">
        <v>12</v>
      </c>
      <c r="B18" s="4" t="s">
        <v>49</v>
      </c>
      <c r="C18" s="17">
        <v>9706677.6699999999</v>
      </c>
      <c r="D18" s="17">
        <v>4012582.9</v>
      </c>
      <c r="E18" s="17">
        <v>3543280</v>
      </c>
      <c r="F18" s="13">
        <f t="shared" si="1"/>
        <v>41.338375872946855</v>
      </c>
      <c r="G18" s="23">
        <f t="shared" si="2"/>
        <v>113.24487198302138</v>
      </c>
      <c r="H18" s="23"/>
      <c r="I18" s="23"/>
    </row>
    <row r="19" spans="1:9" ht="31.5" customHeight="1" x14ac:dyDescent="0.25">
      <c r="A19" s="3" t="s">
        <v>13</v>
      </c>
      <c r="B19" s="4" t="s">
        <v>50</v>
      </c>
      <c r="C19" s="17">
        <v>90025.27</v>
      </c>
      <c r="D19" s="17">
        <v>0</v>
      </c>
      <c r="E19" s="17">
        <v>8000</v>
      </c>
      <c r="F19" s="13">
        <f t="shared" si="1"/>
        <v>0</v>
      </c>
      <c r="G19" s="23"/>
      <c r="H19" s="23"/>
      <c r="I19" s="23"/>
    </row>
    <row r="20" spans="1:9" ht="15.75" x14ac:dyDescent="0.25">
      <c r="A20" s="3" t="s">
        <v>14</v>
      </c>
      <c r="B20" s="4" t="s">
        <v>51</v>
      </c>
      <c r="C20" s="17">
        <f>C21+C22+C23</f>
        <v>4368103.17</v>
      </c>
      <c r="D20" s="17">
        <f>D21+D22+D23</f>
        <v>2705061.4299999997</v>
      </c>
      <c r="E20" s="17">
        <f>E21+E22+E23</f>
        <v>4637709.54</v>
      </c>
      <c r="F20" s="13">
        <f t="shared" si="1"/>
        <v>61.927599342851593</v>
      </c>
      <c r="G20" s="23">
        <f>D20/E20*100</f>
        <v>58.327530145408801</v>
      </c>
      <c r="H20" s="23"/>
      <c r="I20" s="23"/>
    </row>
    <row r="21" spans="1:9" ht="15.75" customHeight="1" x14ac:dyDescent="0.25">
      <c r="A21" s="3" t="s">
        <v>15</v>
      </c>
      <c r="B21" s="4" t="s">
        <v>52</v>
      </c>
      <c r="C21" s="17">
        <v>2010442.17</v>
      </c>
      <c r="D21" s="17">
        <v>1144590.9099999999</v>
      </c>
      <c r="E21" s="17">
        <v>1037902.56</v>
      </c>
      <c r="F21" s="13">
        <f t="shared" si="1"/>
        <v>56.932297137400376</v>
      </c>
      <c r="G21" s="23">
        <f>D21/E21*100</f>
        <v>110.27922601905904</v>
      </c>
      <c r="H21" s="23"/>
      <c r="I21" s="23"/>
    </row>
    <row r="22" spans="1:9" ht="15.75" x14ac:dyDescent="0.25">
      <c r="A22" s="3" t="s">
        <v>16</v>
      </c>
      <c r="B22" s="4" t="s">
        <v>53</v>
      </c>
      <c r="C22" s="17">
        <v>2065979</v>
      </c>
      <c r="D22" s="17">
        <v>1268788.52</v>
      </c>
      <c r="E22" s="17">
        <v>3121806.98</v>
      </c>
      <c r="F22" s="13">
        <f t="shared" si="1"/>
        <v>61.413427726032069</v>
      </c>
      <c r="G22" s="23">
        <f>D22/E22*100</f>
        <v>40.642760046618896</v>
      </c>
      <c r="H22" s="23"/>
      <c r="I22" s="23"/>
    </row>
    <row r="23" spans="1:9" ht="21" customHeight="1" x14ac:dyDescent="0.25">
      <c r="A23" s="3" t="s">
        <v>17</v>
      </c>
      <c r="B23" s="4" t="s">
        <v>54</v>
      </c>
      <c r="C23" s="17">
        <v>291682</v>
      </c>
      <c r="D23" s="17">
        <v>291682</v>
      </c>
      <c r="E23" s="17">
        <v>478000</v>
      </c>
      <c r="F23" s="13">
        <f t="shared" si="1"/>
        <v>100</v>
      </c>
      <c r="G23" s="23">
        <f>D23/E23*100</f>
        <v>61.021338912133892</v>
      </c>
      <c r="H23" s="23"/>
      <c r="I23" s="23"/>
    </row>
    <row r="24" spans="1:9" ht="15.75" x14ac:dyDescent="0.25">
      <c r="A24" s="3" t="s">
        <v>18</v>
      </c>
      <c r="B24" s="4" t="s">
        <v>55</v>
      </c>
      <c r="C24" s="17">
        <f>C25</f>
        <v>1920000</v>
      </c>
      <c r="D24" s="17">
        <f t="shared" ref="D24:E24" si="3">D25</f>
        <v>343915</v>
      </c>
      <c r="E24" s="17">
        <f t="shared" si="3"/>
        <v>0</v>
      </c>
      <c r="F24" s="13">
        <f t="shared" si="1"/>
        <v>17.912239583333335</v>
      </c>
      <c r="G24" s="23"/>
      <c r="H24" s="23"/>
      <c r="I24" s="23"/>
    </row>
    <row r="25" spans="1:9" ht="31.5" x14ac:dyDescent="0.25">
      <c r="A25" s="3" t="s">
        <v>19</v>
      </c>
      <c r="B25" s="4" t="s">
        <v>56</v>
      </c>
      <c r="C25" s="17">
        <v>1920000</v>
      </c>
      <c r="D25" s="17">
        <v>343915</v>
      </c>
      <c r="E25" s="17">
        <v>0</v>
      </c>
      <c r="F25" s="13">
        <f t="shared" si="1"/>
        <v>17.912239583333335</v>
      </c>
      <c r="G25" s="23"/>
      <c r="H25" s="23"/>
      <c r="I25" s="23"/>
    </row>
    <row r="26" spans="1:9" ht="15.75" x14ac:dyDescent="0.25">
      <c r="A26" s="3" t="s">
        <v>20</v>
      </c>
      <c r="B26" s="4" t="s">
        <v>57</v>
      </c>
      <c r="C26" s="17">
        <f>C27+C28+C29+C30+C31</f>
        <v>79666381.290000007</v>
      </c>
      <c r="D26" s="17">
        <f>D27+D28+D29+D30+D31</f>
        <v>53513834.259999998</v>
      </c>
      <c r="E26" s="17">
        <f>E27+E28+E29+E30+E31</f>
        <v>48718505.819999993</v>
      </c>
      <c r="F26" s="13">
        <f t="shared" si="1"/>
        <v>67.17241751599083</v>
      </c>
      <c r="G26" s="23">
        <f t="shared" si="2"/>
        <v>109.84293003097689</v>
      </c>
      <c r="H26" s="23"/>
      <c r="I26" s="23"/>
    </row>
    <row r="27" spans="1:9" ht="15.75" x14ac:dyDescent="0.25">
      <c r="A27" s="3" t="s">
        <v>21</v>
      </c>
      <c r="B27" s="4" t="s">
        <v>58</v>
      </c>
      <c r="C27" s="17">
        <v>23413651.350000001</v>
      </c>
      <c r="D27" s="17">
        <v>13416353.380000001</v>
      </c>
      <c r="E27" s="17">
        <v>11401365.74</v>
      </c>
      <c r="F27" s="13">
        <f t="shared" si="1"/>
        <v>57.301414373371543</v>
      </c>
      <c r="G27" s="23">
        <f t="shared" si="2"/>
        <v>117.67321289352833</v>
      </c>
      <c r="H27" s="23"/>
      <c r="I27" s="23"/>
    </row>
    <row r="28" spans="1:9" ht="15.75" x14ac:dyDescent="0.25">
      <c r="A28" s="3" t="s">
        <v>22</v>
      </c>
      <c r="B28" s="4" t="s">
        <v>59</v>
      </c>
      <c r="C28" s="17">
        <v>41651486.340000004</v>
      </c>
      <c r="D28" s="17">
        <v>29793215.84</v>
      </c>
      <c r="E28" s="17">
        <v>26830918.949999999</v>
      </c>
      <c r="F28" s="13">
        <f t="shared" si="1"/>
        <v>71.529778305625754</v>
      </c>
      <c r="G28" s="23">
        <f t="shared" si="2"/>
        <v>111.04060914022477</v>
      </c>
      <c r="H28" s="23"/>
      <c r="I28" s="23"/>
    </row>
    <row r="29" spans="1:9" ht="15.75" x14ac:dyDescent="0.25">
      <c r="A29" s="3" t="s">
        <v>75</v>
      </c>
      <c r="B29" s="4" t="s">
        <v>60</v>
      </c>
      <c r="C29" s="17">
        <v>7501478.3399999999</v>
      </c>
      <c r="D29" s="17">
        <v>5289714.91</v>
      </c>
      <c r="E29" s="17">
        <v>4151983.72</v>
      </c>
      <c r="F29" s="13">
        <f t="shared" si="1"/>
        <v>70.515632655949261</v>
      </c>
      <c r="G29" s="23">
        <v>116.17</v>
      </c>
      <c r="H29" s="23"/>
      <c r="I29" s="23"/>
    </row>
    <row r="30" spans="1:9" ht="15.75" x14ac:dyDescent="0.25">
      <c r="A30" s="3" t="s">
        <v>23</v>
      </c>
      <c r="B30" s="4" t="s">
        <v>61</v>
      </c>
      <c r="C30" s="17">
        <v>299884</v>
      </c>
      <c r="D30" s="17">
        <v>248219</v>
      </c>
      <c r="E30" s="17">
        <v>246066</v>
      </c>
      <c r="F30" s="13">
        <f t="shared" si="1"/>
        <v>82.771671713062389</v>
      </c>
      <c r="G30" s="23">
        <f t="shared" si="2"/>
        <v>100.874968504385</v>
      </c>
      <c r="H30" s="23"/>
      <c r="I30" s="23"/>
    </row>
    <row r="31" spans="1:9" ht="15.75" x14ac:dyDescent="0.25">
      <c r="A31" s="3" t="s">
        <v>24</v>
      </c>
      <c r="B31" s="4" t="s">
        <v>62</v>
      </c>
      <c r="C31" s="17">
        <v>6799881.2599999998</v>
      </c>
      <c r="D31" s="17">
        <v>4766331.13</v>
      </c>
      <c r="E31" s="17">
        <v>6088171.4100000001</v>
      </c>
      <c r="F31" s="13">
        <f t="shared" si="1"/>
        <v>70.094328823618312</v>
      </c>
      <c r="G31" s="23">
        <f t="shared" si="2"/>
        <v>78.288385937543765</v>
      </c>
      <c r="H31" s="23"/>
      <c r="I31" s="23"/>
    </row>
    <row r="32" spans="1:9" ht="15.75" x14ac:dyDescent="0.25">
      <c r="A32" s="3" t="s">
        <v>25</v>
      </c>
      <c r="B32" s="4" t="s">
        <v>63</v>
      </c>
      <c r="C32" s="17">
        <f>C33+C34</f>
        <v>6672217.5099999998</v>
      </c>
      <c r="D32" s="17">
        <f>D33+D34</f>
        <v>4705321.54</v>
      </c>
      <c r="E32" s="17">
        <f>E33+E34</f>
        <v>4540754.03</v>
      </c>
      <c r="F32" s="13">
        <f t="shared" si="1"/>
        <v>70.521105358868923</v>
      </c>
      <c r="G32" s="23">
        <f t="shared" si="2"/>
        <v>103.62423308800102</v>
      </c>
      <c r="H32" s="23"/>
      <c r="I32" s="23"/>
    </row>
    <row r="33" spans="1:9" ht="15.75" x14ac:dyDescent="0.25">
      <c r="A33" s="3" t="s">
        <v>26</v>
      </c>
      <c r="B33" s="4" t="s">
        <v>64</v>
      </c>
      <c r="C33" s="17">
        <v>4205340.51</v>
      </c>
      <c r="D33" s="17">
        <v>2995177.7</v>
      </c>
      <c r="E33" s="17">
        <v>3012930.18</v>
      </c>
      <c r="F33" s="13">
        <f t="shared" si="1"/>
        <v>71.223190913498712</v>
      </c>
      <c r="G33" s="23">
        <f t="shared" si="2"/>
        <v>99.410790196273311</v>
      </c>
      <c r="H33" s="23"/>
      <c r="I33" s="23"/>
    </row>
    <row r="34" spans="1:9" ht="31.5" x14ac:dyDescent="0.25">
      <c r="A34" s="3" t="s">
        <v>27</v>
      </c>
      <c r="B34" s="4" t="s">
        <v>65</v>
      </c>
      <c r="C34" s="17">
        <v>2466877</v>
      </c>
      <c r="D34" s="17">
        <v>1710143.84</v>
      </c>
      <c r="E34" s="17">
        <v>1527823.85</v>
      </c>
      <c r="F34" s="15">
        <f t="shared" si="1"/>
        <v>69.324244378621231</v>
      </c>
      <c r="G34" s="23">
        <f t="shared" si="2"/>
        <v>111.93331220742495</v>
      </c>
      <c r="H34" s="23"/>
      <c r="I34" s="23"/>
    </row>
    <row r="35" spans="1:9" ht="15.75" x14ac:dyDescent="0.25">
      <c r="A35" s="3" t="s">
        <v>28</v>
      </c>
      <c r="B35" s="4" t="s">
        <v>66</v>
      </c>
      <c r="C35" s="17">
        <f>C36+C37+C39+C38</f>
        <v>3358153.0799999996</v>
      </c>
      <c r="D35" s="17">
        <f>D36+D37+D39+D38</f>
        <v>1722039.75</v>
      </c>
      <c r="E35" s="17">
        <f>E36+E37+E39+E38</f>
        <v>1665015.92</v>
      </c>
      <c r="F35" s="13">
        <f t="shared" si="1"/>
        <v>51.279370206673256</v>
      </c>
      <c r="G35" s="23">
        <f t="shared" si="2"/>
        <v>103.42482190800915</v>
      </c>
      <c r="H35" s="23"/>
      <c r="I35" s="23"/>
    </row>
    <row r="36" spans="1:9" ht="15.75" x14ac:dyDescent="0.25">
      <c r="A36" s="3" t="s">
        <v>29</v>
      </c>
      <c r="B36" s="4" t="s">
        <v>67</v>
      </c>
      <c r="C36" s="17">
        <v>1743085.76</v>
      </c>
      <c r="D36" s="17">
        <v>1070246.1100000001</v>
      </c>
      <c r="E36" s="17">
        <v>1292061.51</v>
      </c>
      <c r="F36" s="13">
        <f t="shared" si="1"/>
        <v>61.399509683333086</v>
      </c>
      <c r="G36" s="23">
        <f t="shared" si="2"/>
        <v>82.832442706229997</v>
      </c>
      <c r="H36" s="23"/>
      <c r="I36" s="23"/>
    </row>
    <row r="37" spans="1:9" ht="15.75" x14ac:dyDescent="0.25">
      <c r="A37" s="3" t="s">
        <v>30</v>
      </c>
      <c r="B37" s="4" t="s">
        <v>68</v>
      </c>
      <c r="C37" s="17">
        <v>440900</v>
      </c>
      <c r="D37" s="17">
        <v>434100</v>
      </c>
      <c r="E37" s="17">
        <v>58522</v>
      </c>
      <c r="F37" s="13">
        <f t="shared" si="1"/>
        <v>98.457700158766158</v>
      </c>
      <c r="G37" s="23" t="s">
        <v>86</v>
      </c>
      <c r="H37" s="23"/>
      <c r="I37" s="23"/>
    </row>
    <row r="38" spans="1:9" ht="15.75" x14ac:dyDescent="0.25">
      <c r="A38" s="3" t="s">
        <v>31</v>
      </c>
      <c r="B38" s="4" t="s">
        <v>69</v>
      </c>
      <c r="C38" s="17">
        <v>1019167.32</v>
      </c>
      <c r="D38" s="17">
        <v>100093.64</v>
      </c>
      <c r="E38" s="17">
        <v>204230.41</v>
      </c>
      <c r="F38" s="13">
        <f t="shared" si="1"/>
        <v>9.8211194605415741</v>
      </c>
      <c r="G38" s="23">
        <f t="shared" si="2"/>
        <v>49.010154756091417</v>
      </c>
      <c r="H38" s="23"/>
      <c r="I38" s="23"/>
    </row>
    <row r="39" spans="1:9" ht="31.5" x14ac:dyDescent="0.25">
      <c r="A39" s="3" t="s">
        <v>32</v>
      </c>
      <c r="B39" s="4" t="s">
        <v>70</v>
      </c>
      <c r="C39" s="17">
        <v>155000</v>
      </c>
      <c r="D39" s="17">
        <v>117600</v>
      </c>
      <c r="E39" s="17">
        <v>110202</v>
      </c>
      <c r="F39" s="13">
        <f t="shared" si="1"/>
        <v>75.870967741935473</v>
      </c>
      <c r="G39" s="23">
        <f t="shared" si="2"/>
        <v>106.71312680350628</v>
      </c>
      <c r="H39" s="23"/>
      <c r="I39" s="23"/>
    </row>
    <row r="40" spans="1:9" ht="15.75" x14ac:dyDescent="0.25">
      <c r="A40" s="3" t="s">
        <v>33</v>
      </c>
      <c r="B40" s="4" t="s">
        <v>71</v>
      </c>
      <c r="C40" s="17">
        <f>C41</f>
        <v>789058.35</v>
      </c>
      <c r="D40" s="17">
        <f t="shared" ref="D40:E40" si="4">D41</f>
        <v>538609.43000000005</v>
      </c>
      <c r="E40" s="17">
        <f t="shared" si="4"/>
        <v>470731.59</v>
      </c>
      <c r="F40" s="13">
        <f t="shared" si="1"/>
        <v>68.259771916741016</v>
      </c>
      <c r="G40" s="23">
        <f t="shared" si="2"/>
        <v>114.4196483605445</v>
      </c>
      <c r="H40" s="23"/>
      <c r="I40" s="23"/>
    </row>
    <row r="41" spans="1:9" ht="15.75" x14ac:dyDescent="0.25">
      <c r="A41" s="11" t="s">
        <v>34</v>
      </c>
      <c r="B41" s="12" t="s">
        <v>72</v>
      </c>
      <c r="C41" s="19">
        <v>789058.35</v>
      </c>
      <c r="D41" s="19">
        <v>538609.43000000005</v>
      </c>
      <c r="E41" s="19">
        <v>470731.59</v>
      </c>
      <c r="F41" s="14">
        <f t="shared" si="1"/>
        <v>68.259771916741016</v>
      </c>
      <c r="G41" s="23">
        <f t="shared" si="2"/>
        <v>114.4196483605445</v>
      </c>
      <c r="H41" s="23"/>
      <c r="I41" s="23"/>
    </row>
    <row r="42" spans="1:9" ht="23.25" customHeight="1" x14ac:dyDescent="0.25">
      <c r="A42" s="3" t="s">
        <v>35</v>
      </c>
      <c r="B42" s="3"/>
      <c r="C42" s="20">
        <f>C4+C12+C14+C20+C24+C26+C32+C35+C40</f>
        <v>153544076.69999999</v>
      </c>
      <c r="D42" s="20">
        <f>D4+D12+D14+D20+D24+D26+D32+D35+D40</f>
        <v>98224989.590000018</v>
      </c>
      <c r="E42" s="20">
        <f>E4+E12+E14+E20+E24+E26+E32+E35+E40</f>
        <v>88581091.530000001</v>
      </c>
      <c r="F42" s="18">
        <f t="shared" si="1"/>
        <v>63.971852057774647</v>
      </c>
      <c r="G42" s="23">
        <f t="shared" si="2"/>
        <v>110.88708424498685</v>
      </c>
      <c r="H42" s="23"/>
      <c r="I42" s="23"/>
    </row>
    <row r="43" spans="1:9" ht="18.75" x14ac:dyDescent="0.25">
      <c r="A43" s="2"/>
      <c r="D43" s="9"/>
      <c r="E43" s="9"/>
      <c r="F43" s="9"/>
    </row>
  </sheetData>
  <mergeCells count="41">
    <mergeCell ref="G14:I14"/>
    <mergeCell ref="A1:I1"/>
    <mergeCell ref="G3:I3"/>
    <mergeCell ref="G4:I4"/>
    <mergeCell ref="G5:I5"/>
    <mergeCell ref="G6:I6"/>
    <mergeCell ref="G7:I7"/>
    <mergeCell ref="G9:I9"/>
    <mergeCell ref="G11:I11"/>
    <mergeCell ref="G12:I12"/>
    <mergeCell ref="G13:I13"/>
    <mergeCell ref="G10:I10"/>
    <mergeCell ref="G8:H8"/>
    <mergeCell ref="G42:I42"/>
    <mergeCell ref="G37:I37"/>
    <mergeCell ref="G27:I27"/>
    <mergeCell ref="G28:I28"/>
    <mergeCell ref="G29:I29"/>
    <mergeCell ref="G30:I30"/>
    <mergeCell ref="G31:I31"/>
    <mergeCell ref="G32:I32"/>
    <mergeCell ref="G33:I33"/>
    <mergeCell ref="G34:I34"/>
    <mergeCell ref="G35:I35"/>
    <mergeCell ref="G36:I36"/>
    <mergeCell ref="G38:I38"/>
    <mergeCell ref="G39:I39"/>
    <mergeCell ref="G40:I40"/>
    <mergeCell ref="G41:I41"/>
    <mergeCell ref="G26:I26"/>
    <mergeCell ref="G15:I15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16:H16"/>
  </mergeCells>
  <pageMargins left="0.70866141732283472" right="0.70866141732283472" top="0.74803149606299213" bottom="0.74803149606299213" header="0.31496062992125984" footer="0.31496062992125984"/>
  <pageSetup paperSize="9" scale="51" orientation="portrait" verticalDpi="0" r:id="rId1"/>
  <colBreaks count="1" manualBreakCount="1">
    <brk id="9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Пучкова</dc:creator>
  <cp:lastModifiedBy>Finotdel</cp:lastModifiedBy>
  <dcterms:created xsi:type="dcterms:W3CDTF">2017-08-15T12:45:42Z</dcterms:created>
  <dcterms:modified xsi:type="dcterms:W3CDTF">2022-11-17T06:54:41Z</dcterms:modified>
</cp:coreProperties>
</file>