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Мои документы\БЮДЖЕТ НА 2021-2023\бюджет на 21-23гг\исполнение\2021г\"/>
    </mc:Choice>
  </mc:AlternateContent>
  <bookViews>
    <workbookView xWindow="0" yWindow="0" windowWidth="19200" windowHeight="11595"/>
  </bookViews>
  <sheets>
    <sheet name="Лист1" sheetId="1" r:id="rId1"/>
  </sheets>
  <definedNames>
    <definedName name="_xlnm.Print_Area" localSheetId="0">Лист1!$A$1:$G$42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1" l="1"/>
  <c r="G5" i="1"/>
  <c r="G6" i="1"/>
  <c r="G7" i="1"/>
  <c r="G8" i="1"/>
  <c r="G9" i="1"/>
  <c r="G10" i="1"/>
  <c r="G11" i="1"/>
  <c r="G13" i="1"/>
  <c r="G15" i="1"/>
  <c r="G16" i="1"/>
  <c r="G17" i="1"/>
  <c r="G18" i="1"/>
  <c r="G19" i="1"/>
  <c r="G21" i="1"/>
  <c r="G22" i="1"/>
  <c r="G23" i="1"/>
  <c r="G24" i="1"/>
  <c r="G25" i="1"/>
  <c r="G27" i="1"/>
  <c r="G28" i="1"/>
  <c r="G29" i="1"/>
  <c r="G30" i="1"/>
  <c r="G31" i="1"/>
  <c r="G33" i="1"/>
  <c r="G34" i="1"/>
  <c r="G36" i="1"/>
  <c r="G37" i="1"/>
  <c r="G38" i="1"/>
  <c r="G39" i="1"/>
  <c r="G41" i="1"/>
  <c r="G4" i="1"/>
  <c r="F8" i="1"/>
  <c r="E40" i="1"/>
  <c r="G40" i="1" s="1"/>
  <c r="E35" i="1"/>
  <c r="G35" i="1" s="1"/>
  <c r="E32" i="1"/>
  <c r="G32" i="1" s="1"/>
  <c r="E26" i="1"/>
  <c r="G26" i="1" s="1"/>
  <c r="E20" i="1"/>
  <c r="G20" i="1" s="1"/>
  <c r="E14" i="1"/>
  <c r="G14" i="1" s="1"/>
  <c r="E12" i="1"/>
  <c r="G12" i="1" s="1"/>
  <c r="D42" i="1" l="1"/>
  <c r="C42" i="1"/>
  <c r="D40" i="1"/>
  <c r="C40" i="1"/>
  <c r="D35" i="1"/>
  <c r="C35" i="1"/>
  <c r="D32" i="1"/>
  <c r="C32" i="1"/>
  <c r="D26" i="1"/>
  <c r="C26" i="1"/>
  <c r="D20" i="1"/>
  <c r="C20" i="1"/>
  <c r="D14" i="1"/>
  <c r="C14" i="1"/>
  <c r="F16" i="1"/>
  <c r="D12" i="1"/>
  <c r="C12" i="1"/>
  <c r="D4" i="1"/>
  <c r="C4" i="1"/>
  <c r="E42" i="1"/>
  <c r="G42" i="1" s="1"/>
  <c r="F36" i="1" l="1"/>
  <c r="F10" i="1" l="1"/>
  <c r="F11" i="1"/>
  <c r="F13" i="1"/>
  <c r="F9" i="1"/>
  <c r="F7" i="1"/>
  <c r="F6" i="1"/>
  <c r="F5" i="1"/>
  <c r="F15" i="1"/>
  <c r="F17" i="1"/>
  <c r="F18" i="1"/>
  <c r="F19" i="1"/>
  <c r="F20" i="1"/>
  <c r="F21" i="1"/>
  <c r="F22" i="1"/>
  <c r="F23" i="1"/>
  <c r="F25" i="1"/>
  <c r="F27" i="1"/>
  <c r="F28" i="1"/>
  <c r="F29" i="1"/>
  <c r="F30" i="1"/>
  <c r="F31" i="1"/>
  <c r="F33" i="1"/>
  <c r="F34" i="1"/>
  <c r="F37" i="1"/>
  <c r="F38" i="1"/>
  <c r="F39" i="1"/>
  <c r="F41" i="1"/>
  <c r="F40" i="1"/>
  <c r="F35" i="1"/>
  <c r="F32" i="1"/>
  <c r="F26" i="1"/>
  <c r="F24" i="1"/>
  <c r="F14" i="1"/>
  <c r="F12" i="1"/>
  <c r="F42" i="1" l="1"/>
  <c r="F4" i="1"/>
</calcChain>
</file>

<file path=xl/sharedStrings.xml><?xml version="1.0" encoding="utf-8"?>
<sst xmlns="http://schemas.openxmlformats.org/spreadsheetml/2006/main" count="86" uniqueCount="86">
  <si>
    <t>Наименование показателя</t>
  </si>
  <si>
    <t>Раздел, подраздел</t>
  </si>
  <si>
    <t>Функционирование высшего должностного лица субъекта Российской Федерации и муниципального образования</t>
  </si>
  <si>
    <t>Сельское хозяйство и рыболовство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</si>
  <si>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</si>
  <si>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</si>
  <si>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</si>
  <si>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</si>
  <si>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</si>
  <si>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</si>
  <si>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</si>
  <si>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</si>
  <si>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</si>
  <si>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</si>
  <si>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</si>
  <si>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</si>
  <si>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</si>
  <si>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</si>
  <si>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</si>
  <si>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</si>
  <si>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</si>
  <si>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</si>
  <si>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</si>
  <si>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</si>
  <si>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0100</t>
  </si>
  <si>
    <t>0102</t>
  </si>
  <si>
    <t>0103</t>
  </si>
  <si>
    <t>0104</t>
  </si>
  <si>
    <t>0106</t>
  </si>
  <si>
    <t>Резервные фонды</t>
  </si>
  <si>
    <t>0111</t>
  </si>
  <si>
    <t>0113</t>
  </si>
  <si>
    <t>0300</t>
  </si>
  <si>
    <t>0309</t>
  </si>
  <si>
    <t>0400</t>
  </si>
  <si>
    <t>0405</t>
  </si>
  <si>
    <t>0408</t>
  </si>
  <si>
    <t>0409</t>
  </si>
  <si>
    <t>0412</t>
  </si>
  <si>
    <t>0500</t>
  </si>
  <si>
    <t>0501</t>
  </si>
  <si>
    <t>0502</t>
  </si>
  <si>
    <t>0503</t>
  </si>
  <si>
    <t>0600</t>
  </si>
  <si>
    <t>0605</t>
  </si>
  <si>
    <t>0700</t>
  </si>
  <si>
    <t>0701</t>
  </si>
  <si>
    <t>0702</t>
  </si>
  <si>
    <t>0703</t>
  </si>
  <si>
    <t>0707</t>
  </si>
  <si>
    <t>0709</t>
  </si>
  <si>
    <t>0800</t>
  </si>
  <si>
    <t>0801</t>
  </si>
  <si>
    <t>0804</t>
  </si>
  <si>
    <t>1000</t>
  </si>
  <si>
    <t>1001</t>
  </si>
  <si>
    <t>1003</t>
  </si>
  <si>
    <t>1004</t>
  </si>
  <si>
    <t>1006</t>
  </si>
  <si>
    <t>1100</t>
  </si>
  <si>
    <t>1101</t>
  </si>
  <si>
    <t>Утвержденный бюджет</t>
  </si>
  <si>
    <t>Дополнительное образование детей</t>
  </si>
  <si>
    <t>% исполнения к  утвержденному бюджету</t>
  </si>
  <si>
    <t xml:space="preserve">темп роста/снижения %  </t>
  </si>
  <si>
    <t xml:space="preserve">                                                                                                                                                                                     (руб)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</si>
  <si>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</si>
  <si>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</si>
  <si>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</si>
  <si>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</si>
  <si>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</si>
  <si>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</si>
  <si>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</si>
  <si>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</si>
  <si>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ЖИЛИЩНО-КОММУНАЛЬНОЕ ХОЗЯЙСТВО</t>
  </si>
  <si>
    <t>ОХРАНА ОКРУЖАЮЩЕЙ СРЕДЫ</t>
  </si>
  <si>
    <t>Другие вопросы в области охраны окружающей среды</t>
  </si>
  <si>
    <t>Молодежная политика</t>
  </si>
  <si>
    <t>Всего:</t>
  </si>
  <si>
    <t>0406</t>
  </si>
  <si>
    <t>Водное хозяйство</t>
  </si>
  <si>
    <t>0105</t>
  </si>
  <si>
    <t>Судебная система</t>
  </si>
  <si>
    <t>Исполнение бюджета Пестяковского муниципального района по расходам в разрезе разделов и подразделов классификации расходов  за   2021  год</t>
  </si>
  <si>
    <t>Исполнено за 2021 год</t>
  </si>
  <si>
    <t>Первоначальный бюджет на 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</si>
</sst>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0"/>
      <color rgb="FF000000"/>
      <name val="Arial CYR"/>
    </font>
    <font>
      <sz val="11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3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CFFFF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4" fontId="4" fillId="3" borderId="2">
      <alignment horizontal="right" vertical="top" shrinkToFit="1"/>
    </xf>
    <xf numFmtId="4" fontId="4" fillId="2" borderId="2">
      <alignment horizontal="right" vertical="top" shrinkToFit="1"/>
    </xf>
  </cellStyleXfs>
  <cellXfs count="23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1" xfId="0" applyFont="1" applyBorder="1" applyAlignment="1">
      <alignment vertical="center" wrapText="1"/>
    </xf>
    <xf numFmtId="0" fontId="0" fillId="0" borderId="0" xfId="0" applyFill="1"/>
    <xf numFmtId="0" fontId="5" fillId="0" borderId="1" xfId="0" applyFont="1" applyFill="1" applyBorder="1" applyAlignment="1">
      <alignment vertical="center" wrapText="1"/>
    </xf>
    <xf numFmtId="4" fontId="4" fillId="0" borderId="0" xfId="2" applyFill="1" applyBorder="1" applyProtection="1">
      <alignment horizontal="right" vertical="top" shrinkToFit="1"/>
    </xf>
    <xf numFmtId="0" fontId="0" fillId="0" borderId="1" xfId="0" applyFont="1" applyBorder="1" applyAlignment="1">
      <alignment wrapText="1"/>
    </xf>
    <xf numFmtId="2" fontId="8" fillId="0" borderId="1" xfId="0" applyNumberFormat="1" applyFont="1" applyBorder="1" applyAlignment="1">
      <alignment vertical="center"/>
    </xf>
    <xf numFmtId="49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justify" vertical="center" wrapText="1"/>
    </xf>
    <xf numFmtId="4" fontId="2" fillId="0" borderId="1" xfId="1" applyFont="1" applyFill="1" applyBorder="1" applyAlignment="1" applyProtection="1">
      <alignment horizontal="center" vertical="top" shrinkToFit="1"/>
    </xf>
    <xf numFmtId="0" fontId="9" fillId="0" borderId="1" xfId="0" applyFont="1" applyBorder="1" applyAlignment="1">
      <alignment horizontal="right" vertical="center" wrapText="1"/>
    </xf>
    <xf numFmtId="4" fontId="2" fillId="0" borderId="1" xfId="1" applyFont="1" applyFill="1" applyBorder="1" applyAlignment="1" applyProtection="1">
      <alignment horizontal="center" vertical="center" shrinkToFit="1"/>
    </xf>
    <xf numFmtId="0" fontId="9" fillId="0" borderId="1" xfId="0" applyFont="1" applyBorder="1" applyAlignment="1">
      <alignment vertical="center" wrapText="1"/>
    </xf>
    <xf numFmtId="2" fontId="0" fillId="0" borderId="0" xfId="0" applyNumberFormat="1"/>
    <xf numFmtId="4" fontId="9" fillId="0" borderId="1" xfId="0" applyNumberFormat="1" applyFont="1" applyBorder="1" applyAlignment="1">
      <alignment horizontal="right" vertical="center" wrapText="1"/>
    </xf>
    <xf numFmtId="4" fontId="2" fillId="0" borderId="1" xfId="0" applyNumberFormat="1" applyFont="1" applyBorder="1" applyAlignment="1">
      <alignment vertical="center" wrapText="1"/>
    </xf>
    <xf numFmtId="4" fontId="9" fillId="0" borderId="1" xfId="0" applyNumberFormat="1" applyFont="1" applyBorder="1" applyAlignment="1">
      <alignment vertical="center" wrapText="1"/>
    </xf>
    <xf numFmtId="4" fontId="2" fillId="0" borderId="1" xfId="1" applyNumberFormat="1" applyFont="1" applyFill="1" applyBorder="1" applyAlignment="1" applyProtection="1">
      <alignment horizontal="center" vertical="center" shrinkToFit="1"/>
    </xf>
    <xf numFmtId="4" fontId="2" fillId="0" borderId="1" xfId="1" applyNumberFormat="1" applyFont="1" applyFill="1" applyBorder="1" applyAlignment="1" applyProtection="1">
      <alignment horizontal="center" vertical="top" shrinkToFi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wrapText="1"/>
    </xf>
  </cellXfs>
  <cellStyles count="3">
    <cellStyle name="xl36" xfId="2"/>
    <cellStyle name="xl41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abSelected="1" view="pageBreakPreview" topLeftCell="A16" zoomScaleNormal="100" zoomScaleSheetLayoutView="100" workbookViewId="0">
      <selection activeCell="E22" sqref="E22"/>
    </sheetView>
  </sheetViews>
  <sheetFormatPr defaultRowHeight="15" x14ac:dyDescent="0.25"/>
  <cols>
    <col min="1" max="1" width="14.7109375" customWidth="1"/>
    <col min="2" max="2" width="41.5703125" customWidth="1"/>
    <col min="3" max="3" width="19.5703125" style="4" customWidth="1"/>
    <col min="4" max="4" width="18.42578125" style="4" customWidth="1"/>
    <col min="5" max="5" width="17.7109375" style="4" customWidth="1"/>
    <col min="6" max="6" width="13.28515625" style="4" customWidth="1"/>
    <col min="7" max="7" width="11.7109375" customWidth="1"/>
    <col min="9" max="9" width="12.5703125" bestFit="1" customWidth="1"/>
  </cols>
  <sheetData>
    <row r="1" spans="1:9" ht="31.5" customHeight="1" x14ac:dyDescent="0.3">
      <c r="A1" s="21" t="s">
        <v>83</v>
      </c>
      <c r="B1" s="22"/>
      <c r="C1" s="22"/>
      <c r="D1" s="22"/>
      <c r="E1" s="22"/>
      <c r="F1" s="22"/>
      <c r="G1" s="22"/>
    </row>
    <row r="2" spans="1:9" ht="18.75" x14ac:dyDescent="0.25">
      <c r="A2" s="1" t="s">
        <v>65</v>
      </c>
    </row>
    <row r="3" spans="1:9" ht="66" customHeight="1" x14ac:dyDescent="0.25">
      <c r="A3" s="3" t="s">
        <v>0</v>
      </c>
      <c r="B3" s="3" t="s">
        <v>1</v>
      </c>
      <c r="C3" s="5" t="s">
        <v>61</v>
      </c>
      <c r="D3" s="5" t="s">
        <v>84</v>
      </c>
      <c r="E3" s="5" t="s">
        <v>85</v>
      </c>
      <c r="F3" s="5" t="s">
        <v>63</v>
      </c>
      <c r="G3" s="7" t="s">
        <v>64</v>
      </c>
    </row>
    <row r="4" spans="1:9" ht="15.75" x14ac:dyDescent="0.25">
      <c r="A4" s="9" t="s">
        <v>24</v>
      </c>
      <c r="B4" s="10" t="s">
        <v>66</v>
      </c>
      <c r="C4" s="16">
        <f>C5+C6+C7+C9+C10+C11</f>
        <v>35632980.560000002</v>
      </c>
      <c r="D4" s="16">
        <f>D5+D6+D7+D9+D10+D11</f>
        <v>34359613.319999993</v>
      </c>
      <c r="E4" s="20">
        <f>E5+E6+E7+E9+E10+E11+E8</f>
        <v>28928289.120000001</v>
      </c>
      <c r="F4" s="11">
        <f>D4/C4*100</f>
        <v>96.426436351974914</v>
      </c>
      <c r="G4" s="8">
        <f>C4/E4*100</f>
        <v>123.17693733005666</v>
      </c>
    </row>
    <row r="5" spans="1:9" ht="101.25" customHeight="1" x14ac:dyDescent="0.25">
      <c r="A5" s="9" t="s">
        <v>25</v>
      </c>
      <c r="B5" s="10" t="s">
        <v>2</v>
      </c>
      <c r="C5" s="16">
        <v>1202035.56</v>
      </c>
      <c r="D5" s="17">
        <v>1121308.2</v>
      </c>
      <c r="E5" s="19">
        <v>1202035.56</v>
      </c>
      <c r="F5" s="13">
        <f t="shared" ref="F5:F42" si="0">D5/C5*100</f>
        <v>93.284112160542065</v>
      </c>
      <c r="G5" s="8">
        <f t="shared" ref="G5:G42" si="1">C5/E5*100</f>
        <v>100</v>
      </c>
    </row>
    <row r="6" spans="1:9" ht="75" x14ac:dyDescent="0.25">
      <c r="A6" s="9" t="s">
        <v>26</v>
      </c>
      <c r="B6" s="10" t="s">
        <v>67</v>
      </c>
      <c r="C6" s="16">
        <v>558181.48</v>
      </c>
      <c r="D6" s="17">
        <v>555604.44999999995</v>
      </c>
      <c r="E6" s="19">
        <v>601336.31000000006</v>
      </c>
      <c r="F6" s="13">
        <f t="shared" si="0"/>
        <v>99.538316821260352</v>
      </c>
      <c r="G6" s="8">
        <f t="shared" si="1"/>
        <v>92.823511688492573</v>
      </c>
      <c r="I6" s="15"/>
    </row>
    <row r="7" spans="1:9" ht="75" x14ac:dyDescent="0.25">
      <c r="A7" s="9" t="s">
        <v>27</v>
      </c>
      <c r="B7" s="10" t="s">
        <v>68</v>
      </c>
      <c r="C7" s="16">
        <v>18736370.370000001</v>
      </c>
      <c r="D7" s="17">
        <v>18460037.41</v>
      </c>
      <c r="E7" s="19">
        <v>16910899.210000001</v>
      </c>
      <c r="F7" s="13">
        <f t="shared" si="0"/>
        <v>98.525152126356048</v>
      </c>
      <c r="G7" s="8">
        <f t="shared" si="1"/>
        <v>110.79464277642039</v>
      </c>
    </row>
    <row r="8" spans="1:9" ht="15.75" x14ac:dyDescent="0.25">
      <c r="A8" s="9" t="s">
        <v>81</v>
      </c>
      <c r="B8" s="10" t="s">
        <v>82</v>
      </c>
      <c r="C8" s="16">
        <v>0</v>
      </c>
      <c r="D8" s="17">
        <v>0</v>
      </c>
      <c r="E8" s="19">
        <v>5008.5600000000004</v>
      </c>
      <c r="F8" s="13" t="e">
        <f t="shared" si="0"/>
        <v>#DIV/0!</v>
      </c>
      <c r="G8" s="8">
        <f t="shared" si="1"/>
        <v>0</v>
      </c>
    </row>
    <row r="9" spans="1:9" ht="60" x14ac:dyDescent="0.25">
      <c r="A9" s="9" t="s">
        <v>28</v>
      </c>
      <c r="B9" s="10" t="s">
        <v>69</v>
      </c>
      <c r="C9" s="16">
        <v>4785365.0199999996</v>
      </c>
      <c r="D9" s="17">
        <v>4765939.67</v>
      </c>
      <c r="E9" s="19">
        <v>4625010</v>
      </c>
      <c r="F9" s="13">
        <f t="shared" si="0"/>
        <v>99.594067538864579</v>
      </c>
      <c r="G9" s="8">
        <f t="shared" si="1"/>
        <v>103.46712807107443</v>
      </c>
    </row>
    <row r="10" spans="1:9" ht="15.75" x14ac:dyDescent="0.25">
      <c r="A10" s="9" t="s">
        <v>30</v>
      </c>
      <c r="B10" s="10" t="s">
        <v>29</v>
      </c>
      <c r="C10" s="16">
        <v>478478</v>
      </c>
      <c r="D10" s="17">
        <v>0</v>
      </c>
      <c r="E10" s="19">
        <v>500000</v>
      </c>
      <c r="F10" s="13">
        <f t="shared" si="0"/>
        <v>0</v>
      </c>
      <c r="G10" s="8">
        <f t="shared" si="1"/>
        <v>95.695599999999999</v>
      </c>
    </row>
    <row r="11" spans="1:9" ht="15.75" x14ac:dyDescent="0.25">
      <c r="A11" s="9" t="s">
        <v>31</v>
      </c>
      <c r="B11" s="10" t="s">
        <v>70</v>
      </c>
      <c r="C11" s="16">
        <v>9872550.1300000008</v>
      </c>
      <c r="D11" s="17">
        <v>9456723.5899999999</v>
      </c>
      <c r="E11" s="19">
        <v>5083999.4800000004</v>
      </c>
      <c r="F11" s="13">
        <f t="shared" si="0"/>
        <v>95.788053395278112</v>
      </c>
      <c r="G11" s="8">
        <f t="shared" si="1"/>
        <v>194.18865341819429</v>
      </c>
    </row>
    <row r="12" spans="1:9" ht="45" x14ac:dyDescent="0.25">
      <c r="A12" s="9" t="s">
        <v>32</v>
      </c>
      <c r="B12" s="10" t="s">
        <v>71</v>
      </c>
      <c r="C12" s="16">
        <f>C13</f>
        <v>136501.54999999999</v>
      </c>
      <c r="D12" s="16">
        <f>D13</f>
        <v>136501.54999999999</v>
      </c>
      <c r="E12" s="16">
        <f>E13</f>
        <v>45622.82</v>
      </c>
      <c r="F12" s="13">
        <f t="shared" si="0"/>
        <v>100</v>
      </c>
      <c r="G12" s="8">
        <f t="shared" si="1"/>
        <v>299.19577527211163</v>
      </c>
    </row>
    <row r="13" spans="1:9" ht="59.25" customHeight="1" x14ac:dyDescent="0.25">
      <c r="A13" s="9" t="s">
        <v>33</v>
      </c>
      <c r="B13" s="10" t="s">
        <v>72</v>
      </c>
      <c r="C13" s="16">
        <v>136501.54999999999</v>
      </c>
      <c r="D13" s="17">
        <v>136501.54999999999</v>
      </c>
      <c r="E13" s="19">
        <v>45622.82</v>
      </c>
      <c r="F13" s="13">
        <f t="shared" si="0"/>
        <v>100</v>
      </c>
      <c r="G13" s="8">
        <f t="shared" si="1"/>
        <v>299.19577527211163</v>
      </c>
    </row>
    <row r="14" spans="1:9" ht="15.75" x14ac:dyDescent="0.25">
      <c r="A14" s="9" t="s">
        <v>34</v>
      </c>
      <c r="B14" s="10" t="s">
        <v>73</v>
      </c>
      <c r="C14" s="16">
        <f>C15+C16+C17+C18+C19</f>
        <v>11457739.619999999</v>
      </c>
      <c r="D14" s="16">
        <f>D15+D16+D17+D18+D19</f>
        <v>9415455.5399999991</v>
      </c>
      <c r="E14" s="16">
        <f>E15+E16+E17+E18+E19</f>
        <v>8315957.8600000003</v>
      </c>
      <c r="F14" s="11">
        <f t="shared" si="0"/>
        <v>82.175506271454253</v>
      </c>
      <c r="G14" s="8">
        <f t="shared" si="1"/>
        <v>137.78015488885603</v>
      </c>
    </row>
    <row r="15" spans="1:9" ht="15.75" x14ac:dyDescent="0.25">
      <c r="A15" s="9" t="s">
        <v>35</v>
      </c>
      <c r="B15" s="10" t="s">
        <v>3</v>
      </c>
      <c r="C15" s="16">
        <v>205886</v>
      </c>
      <c r="D15" s="17">
        <v>205886</v>
      </c>
      <c r="E15" s="19">
        <v>17544.759999999998</v>
      </c>
      <c r="F15" s="11">
        <f t="shared" si="0"/>
        <v>100</v>
      </c>
      <c r="G15" s="8">
        <f t="shared" si="1"/>
        <v>1173.4899764944064</v>
      </c>
    </row>
    <row r="16" spans="1:9" ht="15.75" x14ac:dyDescent="0.25">
      <c r="A16" s="9" t="s">
        <v>79</v>
      </c>
      <c r="B16" s="10" t="s">
        <v>80</v>
      </c>
      <c r="C16" s="16">
        <v>479473.27</v>
      </c>
      <c r="D16" s="17">
        <v>24873.27</v>
      </c>
      <c r="E16" s="19">
        <v>0</v>
      </c>
      <c r="F16" s="11">
        <f t="shared" si="0"/>
        <v>5.1876239107135209</v>
      </c>
      <c r="G16" s="8" t="e">
        <f t="shared" si="1"/>
        <v>#DIV/0!</v>
      </c>
    </row>
    <row r="17" spans="1:7" ht="15.75" x14ac:dyDescent="0.25">
      <c r="A17" s="9" t="s">
        <v>36</v>
      </c>
      <c r="B17" s="10" t="s">
        <v>4</v>
      </c>
      <c r="C17" s="16">
        <v>1700000</v>
      </c>
      <c r="D17" s="17">
        <v>1700000</v>
      </c>
      <c r="E17" s="19">
        <v>700000</v>
      </c>
      <c r="F17" s="11">
        <f t="shared" si="0"/>
        <v>100</v>
      </c>
      <c r="G17" s="8">
        <f t="shared" si="1"/>
        <v>242.85714285714283</v>
      </c>
    </row>
    <row r="18" spans="1:7" ht="15.75" x14ac:dyDescent="0.25">
      <c r="A18" s="9" t="s">
        <v>37</v>
      </c>
      <c r="B18" s="10" t="s">
        <v>5</v>
      </c>
      <c r="C18" s="16">
        <v>9032540.3499999996</v>
      </c>
      <c r="D18" s="17">
        <v>7444856.2699999996</v>
      </c>
      <c r="E18" s="19">
        <v>7583256.7000000002</v>
      </c>
      <c r="F18" s="11">
        <f t="shared" si="0"/>
        <v>82.422618460818725</v>
      </c>
      <c r="G18" s="8">
        <f t="shared" si="1"/>
        <v>119.11162587968305</v>
      </c>
    </row>
    <row r="19" spans="1:7" ht="31.5" customHeight="1" x14ac:dyDescent="0.25">
      <c r="A19" s="9" t="s">
        <v>38</v>
      </c>
      <c r="B19" s="10" t="s">
        <v>6</v>
      </c>
      <c r="C19" s="16">
        <v>39840</v>
      </c>
      <c r="D19" s="17">
        <v>39840</v>
      </c>
      <c r="E19" s="19">
        <v>15156.4</v>
      </c>
      <c r="F19" s="11">
        <f t="shared" si="0"/>
        <v>100</v>
      </c>
      <c r="G19" s="8">
        <f t="shared" si="1"/>
        <v>262.85925417645353</v>
      </c>
    </row>
    <row r="20" spans="1:7" ht="30" x14ac:dyDescent="0.25">
      <c r="A20" s="9" t="s">
        <v>39</v>
      </c>
      <c r="B20" s="10" t="s">
        <v>74</v>
      </c>
      <c r="C20" s="16">
        <f>C21+C22+C23</f>
        <v>20281961.949999999</v>
      </c>
      <c r="D20" s="16">
        <f>D21+D22+D23</f>
        <v>18797036.59</v>
      </c>
      <c r="E20" s="16">
        <f>E21+E22+E23</f>
        <v>428383.08</v>
      </c>
      <c r="F20" s="11">
        <f t="shared" si="0"/>
        <v>92.678591136002012</v>
      </c>
      <c r="G20" s="8">
        <f t="shared" si="1"/>
        <v>4734.5385233235629</v>
      </c>
    </row>
    <row r="21" spans="1:7" ht="15.75" customHeight="1" x14ac:dyDescent="0.25">
      <c r="A21" s="9" t="s">
        <v>40</v>
      </c>
      <c r="B21" s="10" t="s">
        <v>7</v>
      </c>
      <c r="C21" s="16">
        <v>1762966.31</v>
      </c>
      <c r="D21" s="17">
        <v>1758126.11</v>
      </c>
      <c r="E21" s="19">
        <v>375000</v>
      </c>
      <c r="F21" s="11">
        <f t="shared" si="0"/>
        <v>99.725451361574798</v>
      </c>
      <c r="G21" s="8">
        <f t="shared" si="1"/>
        <v>470.12434933333333</v>
      </c>
    </row>
    <row r="22" spans="1:7" ht="15.75" x14ac:dyDescent="0.25">
      <c r="A22" s="9" t="s">
        <v>41</v>
      </c>
      <c r="B22" s="10" t="s">
        <v>8</v>
      </c>
      <c r="C22" s="16">
        <v>17995995.640000001</v>
      </c>
      <c r="D22" s="17">
        <v>16515962.18</v>
      </c>
      <c r="E22" s="19">
        <v>44883.08</v>
      </c>
      <c r="F22" s="11">
        <f t="shared" si="0"/>
        <v>91.775762288415393</v>
      </c>
      <c r="G22" s="8">
        <f t="shared" si="1"/>
        <v>40095.277864175099</v>
      </c>
    </row>
    <row r="23" spans="1:7" ht="21" customHeight="1" x14ac:dyDescent="0.25">
      <c r="A23" s="9" t="s">
        <v>42</v>
      </c>
      <c r="B23" s="10" t="s">
        <v>9</v>
      </c>
      <c r="C23" s="16">
        <v>523000</v>
      </c>
      <c r="D23" s="17">
        <v>522948.3</v>
      </c>
      <c r="E23" s="19">
        <v>8500</v>
      </c>
      <c r="F23" s="11">
        <f t="shared" si="0"/>
        <v>99.990114722753347</v>
      </c>
      <c r="G23" s="8">
        <f t="shared" si="1"/>
        <v>6152.9411764705883</v>
      </c>
    </row>
    <row r="24" spans="1:7" ht="15.75" x14ac:dyDescent="0.25">
      <c r="A24" s="9" t="s">
        <v>43</v>
      </c>
      <c r="B24" s="10" t="s">
        <v>75</v>
      </c>
      <c r="C24" s="16">
        <v>577100</v>
      </c>
      <c r="D24" s="17">
        <v>0</v>
      </c>
      <c r="E24" s="17">
        <v>0</v>
      </c>
      <c r="F24" s="11">
        <f t="shared" si="0"/>
        <v>0</v>
      </c>
      <c r="G24" s="8" t="e">
        <f t="shared" si="1"/>
        <v>#DIV/0!</v>
      </c>
    </row>
    <row r="25" spans="1:7" ht="30" x14ac:dyDescent="0.25">
      <c r="A25" s="9" t="s">
        <v>44</v>
      </c>
      <c r="B25" s="10" t="s">
        <v>76</v>
      </c>
      <c r="C25" s="16">
        <v>577100</v>
      </c>
      <c r="D25" s="17">
        <v>0</v>
      </c>
      <c r="E25" s="19">
        <v>0</v>
      </c>
      <c r="F25" s="13">
        <f t="shared" si="0"/>
        <v>0</v>
      </c>
      <c r="G25" s="8" t="e">
        <f t="shared" si="1"/>
        <v>#DIV/0!</v>
      </c>
    </row>
    <row r="26" spans="1:7" ht="15.75" x14ac:dyDescent="0.25">
      <c r="A26" s="9" t="s">
        <v>45</v>
      </c>
      <c r="B26" s="10" t="s">
        <v>10</v>
      </c>
      <c r="C26" s="16">
        <f>C27+C28+C29+C30+C31</f>
        <v>69757789.319999993</v>
      </c>
      <c r="D26" s="16">
        <f>D27+D28+D29+D30+D31</f>
        <v>68848028.129999995</v>
      </c>
      <c r="E26" s="16">
        <f>E27+E28+E29+E30+E31</f>
        <v>65824364.670000002</v>
      </c>
      <c r="F26" s="11">
        <f t="shared" si="0"/>
        <v>98.695828524859579</v>
      </c>
      <c r="G26" s="8">
        <f t="shared" si="1"/>
        <v>105.9756363311968</v>
      </c>
    </row>
    <row r="27" spans="1:7" ht="15.75" x14ac:dyDescent="0.25">
      <c r="A27" s="9" t="s">
        <v>46</v>
      </c>
      <c r="B27" s="10" t="s">
        <v>11</v>
      </c>
      <c r="C27" s="16">
        <v>16626018.35</v>
      </c>
      <c r="D27" s="17">
        <v>16545696.65</v>
      </c>
      <c r="E27" s="19">
        <v>15799399.24</v>
      </c>
      <c r="F27" s="11">
        <f t="shared" si="0"/>
        <v>99.516891547277766</v>
      </c>
      <c r="G27" s="8">
        <f t="shared" si="1"/>
        <v>105.23196545288388</v>
      </c>
    </row>
    <row r="28" spans="1:7" ht="15.75" x14ac:dyDescent="0.25">
      <c r="A28" s="9" t="s">
        <v>47</v>
      </c>
      <c r="B28" s="10" t="s">
        <v>12</v>
      </c>
      <c r="C28" s="16">
        <v>37545408.640000001</v>
      </c>
      <c r="D28" s="17">
        <v>36762412.009999998</v>
      </c>
      <c r="E28" s="19">
        <v>35969043.899999999</v>
      </c>
      <c r="F28" s="11">
        <f t="shared" si="0"/>
        <v>97.914534271000548</v>
      </c>
      <c r="G28" s="8">
        <f t="shared" si="1"/>
        <v>104.38255947081207</v>
      </c>
    </row>
    <row r="29" spans="1:7" ht="15.75" x14ac:dyDescent="0.25">
      <c r="A29" s="9" t="s">
        <v>48</v>
      </c>
      <c r="B29" s="10" t="s">
        <v>62</v>
      </c>
      <c r="C29" s="16">
        <v>7486468.1200000001</v>
      </c>
      <c r="D29" s="17">
        <v>7456890.6299999999</v>
      </c>
      <c r="E29" s="19">
        <v>5641581.5599999996</v>
      </c>
      <c r="F29" s="11">
        <f t="shared" si="0"/>
        <v>99.604920644476067</v>
      </c>
      <c r="G29" s="8">
        <f t="shared" si="1"/>
        <v>132.70158448263223</v>
      </c>
    </row>
    <row r="30" spans="1:7" ht="15.75" x14ac:dyDescent="0.25">
      <c r="A30" s="9" t="s">
        <v>49</v>
      </c>
      <c r="B30" s="10" t="s">
        <v>77</v>
      </c>
      <c r="C30" s="16">
        <v>295411</v>
      </c>
      <c r="D30" s="17">
        <v>295411</v>
      </c>
      <c r="E30" s="19">
        <v>335411</v>
      </c>
      <c r="F30" s="11">
        <f t="shared" si="0"/>
        <v>100</v>
      </c>
      <c r="G30" s="8">
        <f t="shared" si="1"/>
        <v>88.074332684378263</v>
      </c>
    </row>
    <row r="31" spans="1:7" ht="15.75" x14ac:dyDescent="0.25">
      <c r="A31" s="9" t="s">
        <v>50</v>
      </c>
      <c r="B31" s="10" t="s">
        <v>13</v>
      </c>
      <c r="C31" s="16">
        <v>7804483.21</v>
      </c>
      <c r="D31" s="17">
        <v>7787617.8399999999</v>
      </c>
      <c r="E31" s="19">
        <v>8078928.9699999997</v>
      </c>
      <c r="F31" s="11">
        <f t="shared" si="0"/>
        <v>99.783901514729507</v>
      </c>
      <c r="G31" s="8">
        <f t="shared" si="1"/>
        <v>96.602943768671352</v>
      </c>
    </row>
    <row r="32" spans="1:7" ht="15.75" x14ac:dyDescent="0.25">
      <c r="A32" s="9" t="s">
        <v>51</v>
      </c>
      <c r="B32" s="10" t="s">
        <v>14</v>
      </c>
      <c r="C32" s="16">
        <f>C33+C34</f>
        <v>6476720</v>
      </c>
      <c r="D32" s="16">
        <f>D33+D34</f>
        <v>6439476.1799999997</v>
      </c>
      <c r="E32" s="16">
        <f>E33+E34</f>
        <v>5091093</v>
      </c>
      <c r="F32" s="11">
        <f t="shared" si="0"/>
        <v>99.424958621030385</v>
      </c>
      <c r="G32" s="8">
        <f t="shared" si="1"/>
        <v>127.21669001135905</v>
      </c>
    </row>
    <row r="33" spans="1:9" ht="15.75" x14ac:dyDescent="0.25">
      <c r="A33" s="9" t="s">
        <v>52</v>
      </c>
      <c r="B33" s="10" t="s">
        <v>15</v>
      </c>
      <c r="C33" s="16">
        <v>4313101</v>
      </c>
      <c r="D33" s="17">
        <v>4285260.0199999996</v>
      </c>
      <c r="E33" s="19">
        <v>2983927</v>
      </c>
      <c r="F33" s="11">
        <f t="shared" si="0"/>
        <v>99.354502016066846</v>
      </c>
      <c r="G33" s="8">
        <f t="shared" si="1"/>
        <v>144.54445433819259</v>
      </c>
    </row>
    <row r="34" spans="1:9" ht="30" x14ac:dyDescent="0.25">
      <c r="A34" s="9" t="s">
        <v>53</v>
      </c>
      <c r="B34" s="10" t="s">
        <v>16</v>
      </c>
      <c r="C34" s="16">
        <v>2163619</v>
      </c>
      <c r="D34" s="17">
        <v>2154216.16</v>
      </c>
      <c r="E34" s="19">
        <v>2107166</v>
      </c>
      <c r="F34" s="13">
        <f t="shared" si="0"/>
        <v>99.565411470318949</v>
      </c>
      <c r="G34" s="8">
        <f t="shared" si="1"/>
        <v>102.67909599908123</v>
      </c>
      <c r="I34" s="15"/>
    </row>
    <row r="35" spans="1:9" ht="15.75" x14ac:dyDescent="0.25">
      <c r="A35" s="9" t="s">
        <v>54</v>
      </c>
      <c r="B35" s="10" t="s">
        <v>17</v>
      </c>
      <c r="C35" s="16">
        <f>C36+C37+C38+C39</f>
        <v>2606714.56</v>
      </c>
      <c r="D35" s="16">
        <f>D36+D37+D38+D39</f>
        <v>2606714.56</v>
      </c>
      <c r="E35" s="16">
        <f>E36+E37+E38+E39</f>
        <v>2667888.1800000002</v>
      </c>
      <c r="F35" s="11">
        <f t="shared" si="0"/>
        <v>100</v>
      </c>
      <c r="G35" s="8">
        <f t="shared" si="1"/>
        <v>97.707039580646892</v>
      </c>
    </row>
    <row r="36" spans="1:9" ht="15.75" x14ac:dyDescent="0.25">
      <c r="A36" s="9" t="s">
        <v>55</v>
      </c>
      <c r="B36" s="10" t="s">
        <v>18</v>
      </c>
      <c r="C36" s="16">
        <v>1691010.52</v>
      </c>
      <c r="D36" s="17">
        <v>1691010.52</v>
      </c>
      <c r="E36" s="19">
        <v>324000</v>
      </c>
      <c r="F36" s="11">
        <f t="shared" si="0"/>
        <v>100</v>
      </c>
      <c r="G36" s="8">
        <f t="shared" si="1"/>
        <v>521.91682716049388</v>
      </c>
    </row>
    <row r="37" spans="1:9" ht="15.75" x14ac:dyDescent="0.25">
      <c r="A37" s="9" t="s">
        <v>56</v>
      </c>
      <c r="B37" s="10" t="s">
        <v>19</v>
      </c>
      <c r="C37" s="16">
        <v>519122</v>
      </c>
      <c r="D37" s="17">
        <v>519122</v>
      </c>
      <c r="E37" s="19">
        <v>176118.33</v>
      </c>
      <c r="F37" s="11">
        <f t="shared" si="0"/>
        <v>100</v>
      </c>
      <c r="G37" s="8">
        <f t="shared" si="1"/>
        <v>294.75750763705292</v>
      </c>
    </row>
    <row r="38" spans="1:9" ht="15.75" x14ac:dyDescent="0.25">
      <c r="A38" s="9" t="s">
        <v>57</v>
      </c>
      <c r="B38" s="10" t="s">
        <v>20</v>
      </c>
      <c r="C38" s="16">
        <v>252182.04</v>
      </c>
      <c r="D38" s="17">
        <v>252182.04</v>
      </c>
      <c r="E38" s="19">
        <v>2023369.85</v>
      </c>
      <c r="F38" s="11">
        <f t="shared" si="0"/>
        <v>100</v>
      </c>
      <c r="G38" s="8">
        <f t="shared" si="1"/>
        <v>12.463467319135946</v>
      </c>
    </row>
    <row r="39" spans="1:9" ht="30" x14ac:dyDescent="0.25">
      <c r="A39" s="9" t="s">
        <v>58</v>
      </c>
      <c r="B39" s="10" t="s">
        <v>21</v>
      </c>
      <c r="C39" s="16">
        <v>144400</v>
      </c>
      <c r="D39" s="17">
        <v>144400</v>
      </c>
      <c r="E39" s="19">
        <v>144400</v>
      </c>
      <c r="F39" s="13">
        <f t="shared" si="0"/>
        <v>100</v>
      </c>
      <c r="G39" s="8">
        <f t="shared" si="1"/>
        <v>100</v>
      </c>
    </row>
    <row r="40" spans="1:9" ht="15.75" x14ac:dyDescent="0.25">
      <c r="A40" s="9" t="s">
        <v>59</v>
      </c>
      <c r="B40" s="10" t="s">
        <v>22</v>
      </c>
      <c r="C40" s="16">
        <f>C41</f>
        <v>748396</v>
      </c>
      <c r="D40" s="16">
        <f>D41</f>
        <v>742233.98</v>
      </c>
      <c r="E40" s="16">
        <f>E41</f>
        <v>769571</v>
      </c>
      <c r="F40" s="11">
        <f t="shared" si="0"/>
        <v>99.17663643311829</v>
      </c>
      <c r="G40" s="8">
        <f t="shared" si="1"/>
        <v>97.248467003044553</v>
      </c>
    </row>
    <row r="41" spans="1:9" ht="15.75" x14ac:dyDescent="0.25">
      <c r="A41" s="9" t="s">
        <v>60</v>
      </c>
      <c r="B41" s="10" t="s">
        <v>23</v>
      </c>
      <c r="C41" s="16">
        <v>748396</v>
      </c>
      <c r="D41" s="17">
        <v>742233.98</v>
      </c>
      <c r="E41" s="19">
        <v>769571</v>
      </c>
      <c r="F41" s="11">
        <f t="shared" si="0"/>
        <v>99.17663643311829</v>
      </c>
      <c r="G41" s="8">
        <f t="shared" si="1"/>
        <v>97.248467003044553</v>
      </c>
    </row>
    <row r="42" spans="1:9" ht="23.25" customHeight="1" x14ac:dyDescent="0.25">
      <c r="A42" s="14" t="s">
        <v>78</v>
      </c>
      <c r="B42" s="12"/>
      <c r="C42" s="18">
        <f>C4+C12+C14+C20+C24+C26+C32+C35+C40</f>
        <v>147675903.56</v>
      </c>
      <c r="D42" s="18">
        <f>D4+D12+D14+D20+D24+D26+D32+D35+D40</f>
        <v>141345059.84999996</v>
      </c>
      <c r="E42" s="18">
        <f>E4+E12+E14+E20+E24+E26+E32+E35+E40</f>
        <v>112071169.73000002</v>
      </c>
      <c r="F42" s="11">
        <f t="shared" si="0"/>
        <v>95.713015084124507</v>
      </c>
      <c r="G42" s="8">
        <f t="shared" si="1"/>
        <v>131.76975302013739</v>
      </c>
    </row>
    <row r="43" spans="1:9" ht="18.75" x14ac:dyDescent="0.25">
      <c r="A43" s="2"/>
      <c r="D43" s="6"/>
      <c r="E43" s="6"/>
      <c r="F43" s="6"/>
    </row>
  </sheetData>
  <mergeCells count="1">
    <mergeCell ref="A1:G1"/>
  </mergeCells>
  <pageMargins left="0.7" right="0.7" top="0.75" bottom="0.75" header="0.3" footer="0.3"/>
  <pageSetup paperSize="9" scale="51" orientation="portrait" verticalDpi="0" r:id="rId1"/>
  <ignoredErrors>
    <ignoredError sqref="F14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Пучкова</dc:creator>
  <cp:lastModifiedBy>Finotdel</cp:lastModifiedBy>
  <dcterms:created xsi:type="dcterms:W3CDTF">2017-08-15T12:45:42Z</dcterms:created>
  <dcterms:modified xsi:type="dcterms:W3CDTF">2022-04-27T08:29:24Z</dcterms:modified>
</cp:coreProperties>
</file>