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2 год\Сведения об исполнение бюджета  за  2022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15" i="2" l="1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9" i="2"/>
  <c r="F90" i="2"/>
  <c r="F91" i="2"/>
  <c r="F92" i="2"/>
  <c r="F93" i="2"/>
  <c r="F94" i="2"/>
  <c r="F95" i="2"/>
  <c r="F96" i="2"/>
  <c r="F97" i="2"/>
  <c r="F98" i="2"/>
  <c r="E12" i="2"/>
  <c r="D12" i="2"/>
  <c r="D15" i="2"/>
  <c r="E15" i="2"/>
  <c r="D80" i="2"/>
  <c r="D16" i="2"/>
  <c r="D17" i="2"/>
  <c r="D19" i="2"/>
  <c r="D21" i="2"/>
  <c r="D23" i="2"/>
  <c r="D24" i="2"/>
  <c r="D25" i="2"/>
  <c r="D26" i="2"/>
  <c r="E26" i="2"/>
  <c r="D28" i="2"/>
  <c r="D29" i="2"/>
  <c r="D31" i="2"/>
  <c r="D32" i="2"/>
  <c r="D34" i="2"/>
  <c r="D35" i="2"/>
  <c r="D37" i="2"/>
  <c r="D38" i="2"/>
  <c r="D39" i="2"/>
  <c r="D41" i="2"/>
  <c r="D42" i="2"/>
  <c r="D43" i="2"/>
  <c r="D45" i="2"/>
  <c r="D46" i="2"/>
  <c r="D48" i="2"/>
  <c r="D49" i="2"/>
  <c r="D50" i="2"/>
  <c r="D51" i="2"/>
  <c r="D61" i="2"/>
  <c r="D60" i="2" s="1"/>
  <c r="D59" i="2" s="1"/>
  <c r="D62" i="2"/>
  <c r="D64" i="2"/>
  <c r="D65" i="2"/>
  <c r="D66" i="2"/>
  <c r="D68" i="2"/>
  <c r="D69" i="2"/>
  <c r="D72" i="2"/>
  <c r="D73" i="2"/>
  <c r="D74" i="2"/>
  <c r="D75" i="2"/>
  <c r="D77" i="2"/>
  <c r="D78" i="2"/>
  <c r="D81" i="2"/>
  <c r="D83" i="2"/>
  <c r="D84" i="2"/>
  <c r="D86" i="2"/>
  <c r="D87" i="2"/>
  <c r="D89" i="2"/>
  <c r="D90" i="2"/>
  <c r="D92" i="2"/>
  <c r="D93" i="2"/>
  <c r="D97" i="2"/>
  <c r="D96" i="2" s="1"/>
  <c r="D95" i="2" s="1"/>
  <c r="D71" i="2" s="1"/>
  <c r="D53" i="2"/>
  <c r="D54" i="2"/>
  <c r="D55" i="2"/>
  <c r="D56" i="2"/>
  <c r="D14" i="2" l="1"/>
  <c r="E97" i="2" l="1"/>
  <c r="E96" i="2" s="1"/>
  <c r="E95" i="2" s="1"/>
  <c r="E93" i="2"/>
  <c r="E92" i="2" s="1"/>
  <c r="E90" i="2"/>
  <c r="E89" i="2"/>
  <c r="E87" i="2"/>
  <c r="E86" i="2" s="1"/>
  <c r="E84" i="2"/>
  <c r="E83" i="2"/>
  <c r="E81" i="2"/>
  <c r="E80" i="2" s="1"/>
  <c r="E78" i="2"/>
  <c r="E77" i="2"/>
  <c r="E75" i="2"/>
  <c r="E74" i="2" s="1"/>
  <c r="E73" i="2" s="1"/>
  <c r="E69" i="2"/>
  <c r="E68" i="2" s="1"/>
  <c r="E66" i="2"/>
  <c r="E65" i="2"/>
  <c r="E62" i="2"/>
  <c r="E61" i="2"/>
  <c r="E60" i="2"/>
  <c r="E59" i="2" s="1"/>
  <c r="E56" i="2"/>
  <c r="E55" i="2"/>
  <c r="E54" i="2"/>
  <c r="E53" i="2" s="1"/>
  <c r="E51" i="2"/>
  <c r="E50" i="2"/>
  <c r="E49" i="2"/>
  <c r="E48" i="2" s="1"/>
  <c r="E46" i="2"/>
  <c r="E45" i="2"/>
  <c r="E43" i="2"/>
  <c r="E42" i="2" s="1"/>
  <c r="E41" i="2" s="1"/>
  <c r="E39" i="2"/>
  <c r="E38" i="2"/>
  <c r="E37" i="2" s="1"/>
  <c r="E35" i="2"/>
  <c r="E34" i="2"/>
  <c r="E32" i="2"/>
  <c r="E31" i="2" s="1"/>
  <c r="E29" i="2"/>
  <c r="E28" i="2"/>
  <c r="E25" i="2"/>
  <c r="E21" i="2"/>
  <c r="E19" i="2"/>
  <c r="E17" i="2"/>
  <c r="E16" i="2" s="1"/>
  <c r="E72" i="2" l="1"/>
  <c r="E71" i="2" s="1"/>
  <c r="E64" i="2"/>
  <c r="E24" i="2"/>
  <c r="E23" i="2" s="1"/>
  <c r="E14" i="2" s="1"/>
  <c r="F14" i="2" l="1"/>
  <c r="F12" i="2"/>
</calcChain>
</file>

<file path=xl/sharedStrings.xml><?xml version="1.0" encoding="utf-8"?>
<sst xmlns="http://schemas.openxmlformats.org/spreadsheetml/2006/main" count="273" uniqueCount="166">
  <si>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</si>
  <si>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</si>
  <si>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</si>
  <si>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</si>
  <si>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</si>
  <si>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</si>
  <si>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</si>
  <si>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</si>
  <si>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</si>
  <si>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</si>
  <si>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</si>
  <si>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</si>
  <si>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</si>
  <si>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</si>
  <si>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</si>
  <si>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</si>
  <si>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</si>
  <si>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</si>
  <si>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</si>
  <si>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</si>
  <si>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</si>
  <si>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</si>
  <si>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</si>
  <si>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</si>
  <si>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</si>
  <si>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</si>
  <si>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</si>
  <si>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</si>
  <si>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</si>
  <si>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</si>
  <si>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</si>
  <si>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</si>
  <si>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</si>
  <si>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</si>
  <si>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</si>
  <si>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</si>
  <si>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</si>
  <si>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</si>
  <si>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</si>
  <si>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</si>
  <si>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</si>
  <si>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</si>
  <si>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</si>
  <si>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</si>
  <si>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</si>
  <si>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</si>
  <si>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</si>
  <si>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</si>
  <si>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</si>
  <si>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</si>
  <si>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</si>
  <si>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</si>
  <si>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</si>
  <si>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</si>
  <si>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</si>
  <si>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</si>
  <si>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</si>
  <si>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</si>
  <si>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</si>
  <si>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</si>
  <si>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</si>
  <si>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</si>
  <si>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</si>
  <si>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</si>
  <si>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</si>
  <si>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</si>
  <si>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</si>
  <si>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</si>
  <si>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</si>
  <si>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</si>
  <si>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</si>
  <si>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</si>
  <si>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</si>
  <si>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</si>
  <si>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</si>
  <si>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</si>
  <si>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</si>
  <si>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</si>
  <si>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</si>
  <si>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</si>
  <si>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</si>
  <si>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</si>
  <si>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</si>
  <si>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</si>
  <si>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</si>
  <si>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</si>
  <si>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</si>
  <si>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</si>
  <si>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</si>
  <si>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</si>
  <si>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015 2022999913 0000 150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</si>
  <si>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</si>
  <si>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</si>
  <si>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</si>
  <si>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</si>
  <si>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 xml:space="preserve"> 000 1010201001 0000 110</t>
  </si>
  <si>
    <t xml:space="preserve"> 182 1010201001 0000 110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</si>
  <si>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</si>
  <si>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</si>
  <si>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</si>
  <si>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</si>
  <si>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</si>
  <si>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</si>
  <si>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</si>
  <si>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</si>
  <si>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</si>
  <si>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</si>
  <si>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</si>
  <si>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</si>
  <si>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</si>
  <si>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</si>
  <si>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</si>
  <si>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</si>
  <si>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000 1140601313 0000 430</t>
  </si>
  <si>
    <t xml:space="preserve"> 000 1170505013 0000 180</t>
  </si>
  <si>
    <t xml:space="preserve"> 000 2021500113 0000 150</t>
  </si>
  <si>
    <t xml:space="preserve"> 000 2021500213 0000 150</t>
  </si>
  <si>
    <t xml:space="preserve"> 000 2022999913 0000 150</t>
  </si>
  <si>
    <t>исполнение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</si>
  <si>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9 месяцев 2022год  Пестяковского городского поселения                                 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</si>
  <si>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</si>
  <si>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</si>
  <si>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</si>
  <si>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</si>
  <si>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</si>
  <si>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</si>
  <si>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</si>
  <si>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"Библиотека, МУ "Дом ремесел" бюджета Пестяковского городского поселения)</t>
  </si>
  <si>
    <t xml:space="preserve">  Инициативные платежи</t>
  </si>
  <si>
    <t xml:space="preserve">  Инициативные платежи, зачисляемые в бюджеты городских поселений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</si>
  <si>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</si>
  <si>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</si>
  <si>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</si>
  <si>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
Прочие межбюджетные трансферты, передаваемые бюджетам городских поселений
</t>
  </si>
  <si>
    <t xml:space="preserve">  
ПРОЧИЕ БЕЗВОЗМЕЗДНЫЕ ПОСТУПЛЕНИЯ
</t>
  </si>
  <si>
    <t xml:space="preserve">  
Прочие безвозмездные поступления в бюджеты городских поселений
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</si>
  <si>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</si>
  <si>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</si>
  <si>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</si>
  <si>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</si>
  <si>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</si>
  <si>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</si>
  <si>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000 1010202001 0000 110</t>
  </si>
  <si>
    <t>182 1010203001 0000 110</t>
  </si>
  <si>
    <t>100 1030224101 0000 110</t>
  </si>
  <si>
    <t xml:space="preserve"> 182 1060103013 0000 110</t>
  </si>
  <si>
    <t xml:space="preserve"> 015 1110501313 0000 120</t>
  </si>
  <si>
    <t xml:space="preserve"> 015 1130199513 0000 130</t>
  </si>
  <si>
    <t xml:space="preserve"> 000 1171500000 0000 150</t>
  </si>
  <si>
    <t xml:space="preserve"> 000 1171503013 0000 150</t>
  </si>
  <si>
    <t xml:space="preserve"> 015 1171503013 0000 150</t>
  </si>
  <si>
    <t xml:space="preserve"> 000 2022021600 0000 150</t>
  </si>
  <si>
    <t xml:space="preserve"> 000 2022021613 0000 150</t>
  </si>
  <si>
    <t xml:space="preserve"> 000 2024000000 0000 150</t>
  </si>
  <si>
    <t xml:space="preserve"> 000 2024999900 0000 150</t>
  </si>
  <si>
    <t>015 2024999913 0000 150</t>
  </si>
  <si>
    <t xml:space="preserve"> 000 2070000000 0000 000</t>
  </si>
  <si>
    <t xml:space="preserve"> 000 2070500013 0000 150</t>
  </si>
  <si>
    <t xml:space="preserve"> 015 2070502013 0000 150</t>
  </si>
  <si>
    <t xml:space="preserve"> 000 2022551900 0000 150</t>
  </si>
  <si>
    <t xml:space="preserve"> 000 2022551913 0000 150</t>
  </si>
  <si>
    <t xml:space="preserve"> 015 2022551913 0000 150</t>
  </si>
  <si>
    <t xml:space="preserve"> 000 2190000000 0000 000</t>
  </si>
  <si>
    <t xml:space="preserve"> 000 2190000013 0000 150</t>
  </si>
  <si>
    <t xml:space="preserve"> 000 2196001013 0000 150</t>
  </si>
  <si>
    <t xml:space="preserve"> 015 2196001013 0000 150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</si>
</sst>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6" formatCode="0.0%"/>
  </numFmts>
  <fonts count="18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0" fillId="4" borderId="0" xfId="0" applyFill="1" applyProtection="1">
      <protection locked="0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49" fontId="13" fillId="4" borderId="51" xfId="4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/>
    </xf>
    <xf numFmtId="0" fontId="14" fillId="4" borderId="53" xfId="2" applyFont="1" applyFill="1" applyBorder="1" applyProtection="1">
      <alignment horizontal="center" wrapText="1"/>
    </xf>
    <xf numFmtId="49" fontId="13" fillId="4" borderId="52" xfId="47" applyFont="1" applyFill="1" applyBorder="1" applyAlignment="1" applyProtection="1">
      <alignment horizontal="center"/>
    </xf>
    <xf numFmtId="49" fontId="13" fillId="4" borderId="51" xfId="41" applyNumberFormat="1" applyFont="1" applyFill="1" applyBorder="1" applyAlignment="1" applyProtection="1">
      <alignment horizontal="center"/>
    </xf>
    <xf numFmtId="0" fontId="13" fillId="4" borderId="55" xfId="13" applyFont="1" applyFill="1" applyBorder="1" applyAlignment="1" applyProtection="1">
      <alignment horizontal="center"/>
    </xf>
    <xf numFmtId="49" fontId="13" fillId="4" borderId="55" xfId="13" applyNumberFormat="1" applyFont="1" applyFill="1" applyBorder="1" applyAlignment="1" applyProtection="1">
      <alignment horizontal="center"/>
    </xf>
    <xf numFmtId="4" fontId="13" fillId="4" borderId="51" xfId="185" applyNumberFormat="1" applyFont="1" applyFill="1" applyBorder="1" applyAlignment="1" applyProtection="1">
      <alignment horizontal="right" shrinkToFit="1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3" fillId="5" borderId="51" xfId="185" applyNumberFormat="1" applyFont="1" applyFill="1" applyBorder="1" applyAlignment="1" applyProtection="1">
      <alignment horizontal="right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5" fillId="0" borderId="1" xfId="0" applyFont="1" applyBorder="1" applyAlignment="1">
      <alignment horizontal="right" wrapText="1"/>
    </xf>
    <xf numFmtId="0" fontId="6" fillId="4" borderId="56" xfId="36" applyNumberFormat="1" applyFill="1" applyBorder="1" applyAlignment="1" applyProtection="1">
      <alignment horizontal="left" wrapText="1"/>
    </xf>
    <xf numFmtId="0" fontId="6" fillId="4" borderId="29" xfId="38" applyNumberFormat="1" applyFill="1" applyBorder="1" applyAlignment="1" applyProtection="1">
      <alignment horizontal="left" wrapText="1" indent="1"/>
    </xf>
    <xf numFmtId="0" fontId="4" fillId="4" borderId="54" xfId="182" applyNumberFormat="1" applyFill="1" applyBorder="1" applyAlignment="1" applyProtection="1">
      <alignment horizontal="left" wrapText="1" indent="2"/>
    </xf>
    <xf numFmtId="0" fontId="4" fillId="4" borderId="51" xfId="182" applyNumberFormat="1" applyFill="1" applyBorder="1" applyAlignment="1" applyProtection="1">
      <alignment horizontal="left" wrapText="1" indent="2"/>
    </xf>
    <xf numFmtId="49" fontId="6" fillId="0" borderId="51" xfId="47" applyNumberFormat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4" fontId="6" fillId="5" borderId="51" xfId="45" applyNumberFormat="1" applyFill="1" applyBorder="1" applyAlignment="1" applyProtection="1">
      <alignment horizontal="right"/>
    </xf>
    <xf numFmtId="49" fontId="6" fillId="0" borderId="51" xfId="50" applyNumberFormat="1" applyBorder="1" applyAlignment="1" applyProtection="1">
      <alignment horizontal="center"/>
    </xf>
    <xf numFmtId="4" fontId="13" fillId="6" borderId="51" xfId="185" applyNumberFormat="1" applyFont="1" applyFill="1" applyBorder="1" applyAlignment="1" applyProtection="1">
      <alignment horizontal="right"/>
    </xf>
    <xf numFmtId="4" fontId="6" fillId="0" borderId="51" xfId="45" applyNumberFormat="1" applyBorder="1" applyAlignment="1" applyProtection="1">
      <alignment horizontal="right"/>
    </xf>
    <xf numFmtId="4" fontId="17" fillId="6" borderId="51" xfId="185" applyNumberFormat="1" applyFont="1" applyFill="1" applyBorder="1" applyAlignment="1" applyProtection="1">
      <alignment horizontal="right"/>
    </xf>
    <xf numFmtId="4" fontId="17" fillId="4" borderId="51" xfId="185" applyNumberFormat="1" applyFont="1" applyFill="1" applyBorder="1" applyAlignment="1" applyProtection="1">
      <alignment horizontal="right"/>
    </xf>
    <xf numFmtId="4" fontId="6" fillId="6" borderId="51" xfId="45" applyNumberFormat="1" applyFill="1" applyBorder="1" applyAlignment="1" applyProtection="1">
      <alignment horizontal="right"/>
    </xf>
    <xf numFmtId="4" fontId="6" fillId="4" borderId="51" xfId="45" applyNumberFormat="1" applyFill="1" applyBorder="1" applyAlignment="1" applyProtection="1">
      <alignment horizontal="right"/>
    </xf>
    <xf numFmtId="4" fontId="6" fillId="4" borderId="51" xfId="55" applyNumberFormat="1" applyFill="1" applyBorder="1" applyAlignment="1" applyProtection="1">
      <alignment horizontal="right"/>
    </xf>
    <xf numFmtId="4" fontId="6" fillId="0" borderId="51" xfId="55" applyNumberFormat="1" applyBorder="1" applyAlignment="1" applyProtection="1">
      <alignment horizontal="right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8"/>
  <sheetViews>
    <sheetView tabSelected="1" zoomScaleNormal="100" workbookViewId="0">
      <selection activeCell="N98" sqref="N98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27" t="s">
        <v>119</v>
      </c>
      <c r="B3" s="28"/>
      <c r="C3" s="28"/>
      <c r="D3" s="28"/>
      <c r="E3" s="28"/>
      <c r="F3" s="28"/>
      <c r="G3" s="6"/>
      <c r="H3" s="6"/>
      <c r="I3" s="6"/>
      <c r="J3" s="6"/>
      <c r="K3" s="6"/>
      <c r="L3" s="6"/>
      <c r="M3" s="6"/>
      <c r="N3" s="6"/>
    </row>
    <row r="4" spans="1:14" x14ac:dyDescent="0.25">
      <c r="A4" s="22"/>
      <c r="B4" s="22"/>
      <c r="C4" s="22"/>
      <c r="D4" s="22"/>
      <c r="E4" s="22"/>
      <c r="F4" s="22"/>
    </row>
    <row r="5" spans="1:14" x14ac:dyDescent="0.25">
      <c r="A5" s="22"/>
      <c r="B5" s="22"/>
      <c r="C5" s="22"/>
      <c r="D5" s="23"/>
      <c r="E5" s="22"/>
      <c r="F5" s="22"/>
    </row>
    <row r="6" spans="1:14" ht="12.95" customHeight="1" x14ac:dyDescent="0.25">
      <c r="A6" s="5"/>
      <c r="B6" s="5"/>
      <c r="C6" s="5"/>
      <c r="D6" s="5"/>
      <c r="E6" s="29" t="s">
        <v>5</v>
      </c>
      <c r="F6" s="30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25" t="s">
        <v>81</v>
      </c>
      <c r="B9" s="25" t="s">
        <v>91</v>
      </c>
      <c r="C9" s="25" t="s">
        <v>82</v>
      </c>
      <c r="D9" s="8"/>
      <c r="E9" s="26"/>
      <c r="F9" s="26"/>
    </row>
    <row r="10" spans="1:14" ht="48" customHeight="1" x14ac:dyDescent="0.25">
      <c r="A10" s="26"/>
      <c r="B10" s="26"/>
      <c r="C10" s="26"/>
      <c r="D10" s="10" t="s">
        <v>92</v>
      </c>
      <c r="E10" s="10" t="s">
        <v>93</v>
      </c>
      <c r="F10" s="10" t="s">
        <v>118</v>
      </c>
    </row>
    <row r="11" spans="1:14" x14ac:dyDescent="0.25">
      <c r="A11" s="9" t="s">
        <v>0</v>
      </c>
      <c r="B11" s="9" t="s">
        <v>1</v>
      </c>
      <c r="C11" s="9" t="s">
        <v>2</v>
      </c>
      <c r="D11" s="11" t="s">
        <v>6</v>
      </c>
      <c r="E11" s="11" t="s">
        <v>7</v>
      </c>
      <c r="F11" s="11"/>
    </row>
    <row r="12" spans="1:14" x14ac:dyDescent="0.25">
      <c r="A12" s="31" t="s">
        <v>120</v>
      </c>
      <c r="B12" s="12" t="s">
        <v>3</v>
      </c>
      <c r="C12" s="13" t="s">
        <v>8</v>
      </c>
      <c r="D12" s="37">
        <f>D14+D71</f>
        <v>33126330.07</v>
      </c>
      <c r="E12" s="37">
        <f>E14+E71</f>
        <v>21508065.539999999</v>
      </c>
      <c r="F12" s="21">
        <f>E12/D12</f>
        <v>0.64927402143705071</v>
      </c>
    </row>
    <row r="13" spans="1:14" x14ac:dyDescent="0.25">
      <c r="A13" s="32" t="s">
        <v>9</v>
      </c>
      <c r="B13" s="15"/>
      <c r="C13" s="16"/>
      <c r="D13" s="17"/>
      <c r="E13" s="38"/>
      <c r="F13" s="21"/>
    </row>
    <row r="14" spans="1:14" x14ac:dyDescent="0.25">
      <c r="A14" s="33" t="s">
        <v>10</v>
      </c>
      <c r="B14" s="18" t="s">
        <v>3</v>
      </c>
      <c r="C14" s="35" t="s">
        <v>11</v>
      </c>
      <c r="D14" s="14">
        <f>D15+D23+D37+D48+D53+D59+D64</f>
        <v>14851307.15</v>
      </c>
      <c r="E14" s="14">
        <f>E15+E23+E37+E48+E53+E59+E64</f>
        <v>12193361.23</v>
      </c>
      <c r="F14" s="21">
        <f t="shared" ref="F14:F80" si="0">E14/D14</f>
        <v>0.82102949638342104</v>
      </c>
    </row>
    <row r="15" spans="1:14" x14ac:dyDescent="0.25">
      <c r="A15" s="33" t="s">
        <v>12</v>
      </c>
      <c r="B15" s="18" t="s">
        <v>3</v>
      </c>
      <c r="C15" s="35" t="s">
        <v>13</v>
      </c>
      <c r="D15" s="37">
        <f>D16</f>
        <v>11649979.4</v>
      </c>
      <c r="E15" s="37">
        <f>E16</f>
        <v>10179871.380000001</v>
      </c>
      <c r="F15" s="21">
        <f t="shared" si="0"/>
        <v>0.87381024725245438</v>
      </c>
    </row>
    <row r="16" spans="1:14" x14ac:dyDescent="0.25">
      <c r="A16" s="33" t="s">
        <v>14</v>
      </c>
      <c r="B16" s="18" t="s">
        <v>3</v>
      </c>
      <c r="C16" s="35" t="s">
        <v>15</v>
      </c>
      <c r="D16" s="24">
        <f>D17+D19+D21</f>
        <v>11649979.4</v>
      </c>
      <c r="E16" s="24">
        <f>E17+E19+E21</f>
        <v>10179871.380000001</v>
      </c>
      <c r="F16" s="21">
        <f t="shared" si="0"/>
        <v>0.87381024725245438</v>
      </c>
    </row>
    <row r="17" spans="1:6" ht="78.75" customHeight="1" x14ac:dyDescent="0.25">
      <c r="A17" s="33" t="s">
        <v>121</v>
      </c>
      <c r="B17" s="18" t="s">
        <v>3</v>
      </c>
      <c r="C17" s="35" t="s">
        <v>95</v>
      </c>
      <c r="D17" s="39">
        <f>D18</f>
        <v>11559979.4</v>
      </c>
      <c r="E17" s="39">
        <f>E18</f>
        <v>10111133.710000001</v>
      </c>
      <c r="F17" s="21">
        <f t="shared" si="0"/>
        <v>0.87466710451058416</v>
      </c>
    </row>
    <row r="18" spans="1:6" ht="80.25" customHeight="1" x14ac:dyDescent="0.25">
      <c r="A18" s="33" t="s">
        <v>121</v>
      </c>
      <c r="B18" s="19" t="s">
        <v>3</v>
      </c>
      <c r="C18" s="35" t="s">
        <v>96</v>
      </c>
      <c r="D18" s="46">
        <v>11559979.4</v>
      </c>
      <c r="E18" s="40">
        <v>10111133.710000001</v>
      </c>
      <c r="F18" s="21">
        <f t="shared" si="0"/>
        <v>0.87466710451058416</v>
      </c>
    </row>
    <row r="19" spans="1:6" ht="115.5" x14ac:dyDescent="0.25">
      <c r="A19" s="33" t="s">
        <v>122</v>
      </c>
      <c r="B19" s="19" t="s">
        <v>3</v>
      </c>
      <c r="C19" s="35" t="s">
        <v>142</v>
      </c>
      <c r="D19" s="39">
        <f>D20</f>
        <v>0</v>
      </c>
      <c r="E19" s="39">
        <f>E20</f>
        <v>26889.360000000001</v>
      </c>
      <c r="F19" s="21"/>
    </row>
    <row r="20" spans="1:6" ht="115.5" x14ac:dyDescent="0.25">
      <c r="A20" s="33" t="s">
        <v>122</v>
      </c>
      <c r="B20" s="19" t="s">
        <v>3</v>
      </c>
      <c r="C20" s="35" t="s">
        <v>94</v>
      </c>
      <c r="D20" s="14">
        <v>0</v>
      </c>
      <c r="E20" s="40">
        <v>26889.360000000001</v>
      </c>
      <c r="F20" s="21"/>
    </row>
    <row r="21" spans="1:6" ht="51.75" x14ac:dyDescent="0.25">
      <c r="A21" s="33" t="s">
        <v>97</v>
      </c>
      <c r="B21" s="18" t="s">
        <v>3</v>
      </c>
      <c r="C21" s="35" t="s">
        <v>98</v>
      </c>
      <c r="D21" s="39">
        <f>D22</f>
        <v>90000</v>
      </c>
      <c r="E21" s="39">
        <f>E22</f>
        <v>41848.31</v>
      </c>
      <c r="F21" s="21">
        <f t="shared" si="0"/>
        <v>0.46498122222222221</v>
      </c>
    </row>
    <row r="22" spans="1:6" ht="51.75" x14ac:dyDescent="0.25">
      <c r="A22" s="33" t="s">
        <v>97</v>
      </c>
      <c r="B22" s="18" t="s">
        <v>3</v>
      </c>
      <c r="C22" s="35" t="s">
        <v>143</v>
      </c>
      <c r="D22" s="46">
        <v>90000</v>
      </c>
      <c r="E22" s="40">
        <v>41848.31</v>
      </c>
      <c r="F22" s="21">
        <f t="shared" si="0"/>
        <v>0.46498122222222221</v>
      </c>
    </row>
    <row r="23" spans="1:6" ht="39" x14ac:dyDescent="0.25">
      <c r="A23" s="33" t="s">
        <v>16</v>
      </c>
      <c r="B23" s="18" t="s">
        <v>3</v>
      </c>
      <c r="C23" s="35" t="s">
        <v>17</v>
      </c>
      <c r="D23" s="39">
        <f>D24</f>
        <v>940370</v>
      </c>
      <c r="E23" s="39">
        <f>E24</f>
        <v>808930.43</v>
      </c>
      <c r="F23" s="21">
        <f t="shared" si="0"/>
        <v>0.86022568776120045</v>
      </c>
    </row>
    <row r="24" spans="1:6" ht="39" x14ac:dyDescent="0.25">
      <c r="A24" s="33" t="s">
        <v>18</v>
      </c>
      <c r="B24" s="18" t="s">
        <v>3</v>
      </c>
      <c r="C24" s="35" t="s">
        <v>19</v>
      </c>
      <c r="D24" s="39">
        <f>D25+D28+D31+D34</f>
        <v>940370</v>
      </c>
      <c r="E24" s="39">
        <f>E25+E28+E31+E34</f>
        <v>808930.43</v>
      </c>
      <c r="F24" s="21">
        <f t="shared" si="0"/>
        <v>0.86022568776120045</v>
      </c>
    </row>
    <row r="25" spans="1:6" ht="77.25" x14ac:dyDescent="0.25">
      <c r="A25" s="33" t="s">
        <v>20</v>
      </c>
      <c r="B25" s="18" t="s">
        <v>3</v>
      </c>
      <c r="C25" s="35" t="s">
        <v>21</v>
      </c>
      <c r="D25" s="39">
        <f>D26</f>
        <v>425170</v>
      </c>
      <c r="E25" s="39">
        <f>E26</f>
        <v>395527.27</v>
      </c>
      <c r="F25" s="21">
        <f t="shared" si="0"/>
        <v>0.93028028788484607</v>
      </c>
    </row>
    <row r="26" spans="1:6" ht="128.25" x14ac:dyDescent="0.25">
      <c r="A26" s="33" t="s">
        <v>123</v>
      </c>
      <c r="B26" s="18" t="s">
        <v>3</v>
      </c>
      <c r="C26" s="35" t="s">
        <v>99</v>
      </c>
      <c r="D26" s="40">
        <f>D27</f>
        <v>425170</v>
      </c>
      <c r="E26" s="40">
        <f>E27</f>
        <v>395527.27</v>
      </c>
      <c r="F26" s="21">
        <f t="shared" si="0"/>
        <v>0.93028028788484607</v>
      </c>
    </row>
    <row r="27" spans="1:6" ht="128.25" x14ac:dyDescent="0.25">
      <c r="A27" s="33" t="s">
        <v>123</v>
      </c>
      <c r="B27" s="19" t="s">
        <v>3</v>
      </c>
      <c r="C27" s="35" t="s">
        <v>83</v>
      </c>
      <c r="D27" s="46">
        <v>425170</v>
      </c>
      <c r="E27" s="40">
        <v>395527.27</v>
      </c>
      <c r="F27" s="21">
        <f t="shared" si="0"/>
        <v>0.93028028788484607</v>
      </c>
    </row>
    <row r="28" spans="1:6" ht="90" x14ac:dyDescent="0.25">
      <c r="A28" s="33" t="s">
        <v>22</v>
      </c>
      <c r="B28" s="18" t="s">
        <v>3</v>
      </c>
      <c r="C28" s="35" t="s">
        <v>23</v>
      </c>
      <c r="D28" s="39">
        <f>D29</f>
        <v>2350</v>
      </c>
      <c r="E28" s="39">
        <f>E29</f>
        <v>2237.56</v>
      </c>
      <c r="F28" s="21">
        <f t="shared" si="0"/>
        <v>0.95215319148936173</v>
      </c>
    </row>
    <row r="29" spans="1:6" ht="141" x14ac:dyDescent="0.25">
      <c r="A29" s="33" t="s">
        <v>124</v>
      </c>
      <c r="B29" s="18" t="s">
        <v>3</v>
      </c>
      <c r="C29" s="35" t="s">
        <v>100</v>
      </c>
      <c r="D29" s="14">
        <f>D30</f>
        <v>2350</v>
      </c>
      <c r="E29" s="14">
        <f>E30</f>
        <v>2237.56</v>
      </c>
      <c r="F29" s="21">
        <f t="shared" si="0"/>
        <v>0.95215319148936173</v>
      </c>
    </row>
    <row r="30" spans="1:6" ht="141" x14ac:dyDescent="0.25">
      <c r="A30" s="33" t="s">
        <v>124</v>
      </c>
      <c r="B30" s="19" t="s">
        <v>3</v>
      </c>
      <c r="C30" s="35" t="s">
        <v>144</v>
      </c>
      <c r="D30" s="46">
        <v>2350</v>
      </c>
      <c r="E30" s="40">
        <v>2237.56</v>
      </c>
      <c r="F30" s="21">
        <f t="shared" si="0"/>
        <v>0.95215319148936173</v>
      </c>
    </row>
    <row r="31" spans="1:6" ht="77.25" x14ac:dyDescent="0.25">
      <c r="A31" s="33" t="s">
        <v>24</v>
      </c>
      <c r="B31" s="18" t="s">
        <v>3</v>
      </c>
      <c r="C31" s="35" t="s">
        <v>25</v>
      </c>
      <c r="D31" s="39">
        <f>D32</f>
        <v>566160</v>
      </c>
      <c r="E31" s="39">
        <f>E32</f>
        <v>455318.51</v>
      </c>
      <c r="F31" s="21">
        <f t="shared" si="0"/>
        <v>0.80422232231171398</v>
      </c>
    </row>
    <row r="32" spans="1:6" ht="128.25" x14ac:dyDescent="0.25">
      <c r="A32" s="33" t="s">
        <v>125</v>
      </c>
      <c r="B32" s="18" t="s">
        <v>3</v>
      </c>
      <c r="C32" s="35" t="s">
        <v>101</v>
      </c>
      <c r="D32" s="14">
        <f>D33</f>
        <v>566160</v>
      </c>
      <c r="E32" s="14">
        <f>E33</f>
        <v>455318.51</v>
      </c>
      <c r="F32" s="21">
        <f t="shared" si="0"/>
        <v>0.80422232231171398</v>
      </c>
    </row>
    <row r="33" spans="1:6" ht="128.25" x14ac:dyDescent="0.25">
      <c r="A33" s="33" t="s">
        <v>125</v>
      </c>
      <c r="B33" s="19" t="s">
        <v>3</v>
      </c>
      <c r="C33" s="35" t="s">
        <v>84</v>
      </c>
      <c r="D33" s="46">
        <v>566160</v>
      </c>
      <c r="E33" s="40">
        <v>455318.51</v>
      </c>
      <c r="F33" s="21">
        <f t="shared" si="0"/>
        <v>0.80422232231171398</v>
      </c>
    </row>
    <row r="34" spans="1:6" ht="77.25" x14ac:dyDescent="0.25">
      <c r="A34" s="33" t="s">
        <v>26</v>
      </c>
      <c r="B34" s="18" t="s">
        <v>3</v>
      </c>
      <c r="C34" s="35" t="s">
        <v>27</v>
      </c>
      <c r="D34" s="39">
        <f>D35</f>
        <v>-53310</v>
      </c>
      <c r="E34" s="39">
        <f>E35</f>
        <v>-44152.91</v>
      </c>
      <c r="F34" s="21">
        <f t="shared" si="0"/>
        <v>0.8282294128681299</v>
      </c>
    </row>
    <row r="35" spans="1:6" ht="128.25" x14ac:dyDescent="0.25">
      <c r="A35" s="33" t="s">
        <v>126</v>
      </c>
      <c r="B35" s="18" t="s">
        <v>3</v>
      </c>
      <c r="C35" s="35" t="s">
        <v>102</v>
      </c>
      <c r="D35" s="14">
        <f>D36</f>
        <v>-53310</v>
      </c>
      <c r="E35" s="14">
        <f>E36</f>
        <v>-44152.91</v>
      </c>
      <c r="F35" s="21">
        <f t="shared" si="0"/>
        <v>0.8282294128681299</v>
      </c>
    </row>
    <row r="36" spans="1:6" ht="128.25" x14ac:dyDescent="0.25">
      <c r="A36" s="33" t="s">
        <v>126</v>
      </c>
      <c r="B36" s="19" t="s">
        <v>3</v>
      </c>
      <c r="C36" s="35" t="s">
        <v>85</v>
      </c>
      <c r="D36" s="46">
        <v>-53310</v>
      </c>
      <c r="E36" s="40">
        <v>-44152.91</v>
      </c>
      <c r="F36" s="21">
        <f t="shared" si="0"/>
        <v>0.8282294128681299</v>
      </c>
    </row>
    <row r="37" spans="1:6" x14ac:dyDescent="0.25">
      <c r="A37" s="33" t="s">
        <v>28</v>
      </c>
      <c r="B37" s="18" t="s">
        <v>3</v>
      </c>
      <c r="C37" s="35" t="s">
        <v>29</v>
      </c>
      <c r="D37" s="39">
        <f>D38+D41</f>
        <v>1350000</v>
      </c>
      <c r="E37" s="39">
        <f>E38+E41</f>
        <v>504432.24</v>
      </c>
      <c r="F37" s="21">
        <f t="shared" si="0"/>
        <v>0.37365351111111111</v>
      </c>
    </row>
    <row r="38" spans="1:6" x14ac:dyDescent="0.25">
      <c r="A38" s="33" t="s">
        <v>30</v>
      </c>
      <c r="B38" s="18" t="s">
        <v>3</v>
      </c>
      <c r="C38" s="35" t="s">
        <v>31</v>
      </c>
      <c r="D38" s="39">
        <f>D39</f>
        <v>310000</v>
      </c>
      <c r="E38" s="39">
        <f>E39</f>
        <v>62634.5</v>
      </c>
      <c r="F38" s="21">
        <f t="shared" si="0"/>
        <v>0.20204677419354838</v>
      </c>
    </row>
    <row r="39" spans="1:6" ht="51.75" x14ac:dyDescent="0.25">
      <c r="A39" s="33" t="s">
        <v>32</v>
      </c>
      <c r="B39" s="18" t="s">
        <v>3</v>
      </c>
      <c r="C39" s="35" t="s">
        <v>103</v>
      </c>
      <c r="D39" s="14">
        <f>D40</f>
        <v>310000</v>
      </c>
      <c r="E39" s="14">
        <f>E40</f>
        <v>62634.5</v>
      </c>
      <c r="F39" s="21">
        <f t="shared" si="0"/>
        <v>0.20204677419354838</v>
      </c>
    </row>
    <row r="40" spans="1:6" ht="51.75" x14ac:dyDescent="0.25">
      <c r="A40" s="33" t="s">
        <v>32</v>
      </c>
      <c r="B40" s="19" t="s">
        <v>3</v>
      </c>
      <c r="C40" s="35" t="s">
        <v>145</v>
      </c>
      <c r="D40" s="46">
        <v>310000</v>
      </c>
      <c r="E40" s="40">
        <v>62634.5</v>
      </c>
      <c r="F40" s="21">
        <f t="shared" si="0"/>
        <v>0.20204677419354838</v>
      </c>
    </row>
    <row r="41" spans="1:6" s="7" customFormat="1" x14ac:dyDescent="0.25">
      <c r="A41" s="33" t="s">
        <v>33</v>
      </c>
      <c r="B41" s="18" t="s">
        <v>3</v>
      </c>
      <c r="C41" s="35" t="s">
        <v>34</v>
      </c>
      <c r="D41" s="39">
        <f>D42+D45</f>
        <v>1040000</v>
      </c>
      <c r="E41" s="39">
        <f>E42+E45</f>
        <v>441797.74</v>
      </c>
      <c r="F41" s="21">
        <f t="shared" si="0"/>
        <v>0.4248055192307692</v>
      </c>
    </row>
    <row r="42" spans="1:6" s="7" customFormat="1" x14ac:dyDescent="0.25">
      <c r="A42" s="33" t="s">
        <v>35</v>
      </c>
      <c r="B42" s="18" t="s">
        <v>3</v>
      </c>
      <c r="C42" s="35" t="s">
        <v>36</v>
      </c>
      <c r="D42" s="41">
        <f>D43</f>
        <v>650000</v>
      </c>
      <c r="E42" s="41">
        <f>E43</f>
        <v>386591.3</v>
      </c>
      <c r="F42" s="21">
        <f t="shared" si="0"/>
        <v>0.59475584615384613</v>
      </c>
    </row>
    <row r="43" spans="1:6" s="7" customFormat="1" ht="39" x14ac:dyDescent="0.25">
      <c r="A43" s="33" t="s">
        <v>104</v>
      </c>
      <c r="B43" s="18" t="s">
        <v>3</v>
      </c>
      <c r="C43" s="35" t="s">
        <v>105</v>
      </c>
      <c r="D43" s="42">
        <f>D44</f>
        <v>650000</v>
      </c>
      <c r="E43" s="42">
        <f>E44</f>
        <v>386591.3</v>
      </c>
      <c r="F43" s="21">
        <f t="shared" si="0"/>
        <v>0.59475584615384613</v>
      </c>
    </row>
    <row r="44" spans="1:6" s="7" customFormat="1" ht="39" x14ac:dyDescent="0.25">
      <c r="A44" s="33" t="s">
        <v>104</v>
      </c>
      <c r="B44" s="18" t="s">
        <v>3</v>
      </c>
      <c r="C44" s="35" t="s">
        <v>106</v>
      </c>
      <c r="D44" s="46">
        <v>650000</v>
      </c>
      <c r="E44" s="40">
        <v>386591.3</v>
      </c>
      <c r="F44" s="21">
        <f t="shared" si="0"/>
        <v>0.59475584615384613</v>
      </c>
    </row>
    <row r="45" spans="1:6" s="7" customFormat="1" x14ac:dyDescent="0.25">
      <c r="A45" s="33" t="s">
        <v>37</v>
      </c>
      <c r="B45" s="18" t="s">
        <v>3</v>
      </c>
      <c r="C45" s="35" t="s">
        <v>38</v>
      </c>
      <c r="D45" s="41">
        <f>D46</f>
        <v>390000</v>
      </c>
      <c r="E45" s="41">
        <f>E46</f>
        <v>55206.44</v>
      </c>
      <c r="F45" s="21">
        <f t="shared" si="0"/>
        <v>0.14155497435897438</v>
      </c>
    </row>
    <row r="46" spans="1:6" s="7" customFormat="1" ht="51.75" x14ac:dyDescent="0.25">
      <c r="A46" s="33" t="s">
        <v>107</v>
      </c>
      <c r="B46" s="18" t="s">
        <v>3</v>
      </c>
      <c r="C46" s="35" t="s">
        <v>108</v>
      </c>
      <c r="D46" s="42">
        <f>D47</f>
        <v>390000</v>
      </c>
      <c r="E46" s="42">
        <f>E47</f>
        <v>55206.44</v>
      </c>
      <c r="F46" s="21">
        <f t="shared" si="0"/>
        <v>0.14155497435897438</v>
      </c>
    </row>
    <row r="47" spans="1:6" s="7" customFormat="1" ht="51.75" x14ac:dyDescent="0.25">
      <c r="A47" s="33" t="s">
        <v>107</v>
      </c>
      <c r="B47" s="18" t="s">
        <v>3</v>
      </c>
      <c r="C47" s="35" t="s">
        <v>109</v>
      </c>
      <c r="D47" s="46">
        <v>390000</v>
      </c>
      <c r="E47" s="40">
        <v>55206.44</v>
      </c>
      <c r="F47" s="21">
        <f t="shared" si="0"/>
        <v>0.14155497435897438</v>
      </c>
    </row>
    <row r="48" spans="1:6" s="7" customFormat="1" ht="51.75" x14ac:dyDescent="0.25">
      <c r="A48" s="33" t="s">
        <v>39</v>
      </c>
      <c r="B48" s="18" t="s">
        <v>3</v>
      </c>
      <c r="C48" s="35" t="s">
        <v>40</v>
      </c>
      <c r="D48" s="39">
        <f t="shared" ref="D48:E51" si="1">D49</f>
        <v>100000</v>
      </c>
      <c r="E48" s="39">
        <f t="shared" si="1"/>
        <v>25192.09</v>
      </c>
      <c r="F48" s="21">
        <f t="shared" si="0"/>
        <v>0.2519209</v>
      </c>
    </row>
    <row r="49" spans="1:6" s="7" customFormat="1" ht="102.75" x14ac:dyDescent="0.25">
      <c r="A49" s="33" t="s">
        <v>41</v>
      </c>
      <c r="B49" s="18" t="s">
        <v>3</v>
      </c>
      <c r="C49" s="35" t="s">
        <v>42</v>
      </c>
      <c r="D49" s="41">
        <f t="shared" si="1"/>
        <v>100000</v>
      </c>
      <c r="E49" s="41">
        <f t="shared" si="1"/>
        <v>25192.09</v>
      </c>
      <c r="F49" s="21">
        <f t="shared" si="0"/>
        <v>0.2519209</v>
      </c>
    </row>
    <row r="50" spans="1:6" s="7" customFormat="1" ht="77.25" x14ac:dyDescent="0.25">
      <c r="A50" s="33" t="s">
        <v>43</v>
      </c>
      <c r="B50" s="18" t="s">
        <v>3</v>
      </c>
      <c r="C50" s="35" t="s">
        <v>44</v>
      </c>
      <c r="D50" s="42">
        <f t="shared" si="1"/>
        <v>100000</v>
      </c>
      <c r="E50" s="42">
        <f t="shared" si="1"/>
        <v>25192.09</v>
      </c>
      <c r="F50" s="21">
        <f t="shared" si="0"/>
        <v>0.2519209</v>
      </c>
    </row>
    <row r="51" spans="1:6" s="7" customFormat="1" ht="90" x14ac:dyDescent="0.25">
      <c r="A51" s="33" t="s">
        <v>45</v>
      </c>
      <c r="B51" s="18" t="s">
        <v>3</v>
      </c>
      <c r="C51" s="35" t="s">
        <v>110</v>
      </c>
      <c r="D51" s="42">
        <f t="shared" si="1"/>
        <v>100000</v>
      </c>
      <c r="E51" s="42">
        <f t="shared" si="1"/>
        <v>25192.09</v>
      </c>
      <c r="F51" s="21">
        <f t="shared" si="0"/>
        <v>0.2519209</v>
      </c>
    </row>
    <row r="52" spans="1:6" s="7" customFormat="1" ht="90" x14ac:dyDescent="0.25">
      <c r="A52" s="33" t="s">
        <v>45</v>
      </c>
      <c r="B52" s="18" t="s">
        <v>3</v>
      </c>
      <c r="C52" s="35" t="s">
        <v>146</v>
      </c>
      <c r="D52" s="46">
        <v>100000</v>
      </c>
      <c r="E52" s="40">
        <v>25192.09</v>
      </c>
      <c r="F52" s="21">
        <f t="shared" si="0"/>
        <v>0.2519209</v>
      </c>
    </row>
    <row r="53" spans="1:6" s="7" customFormat="1" ht="26.25" x14ac:dyDescent="0.25">
      <c r="A53" s="33" t="s">
        <v>46</v>
      </c>
      <c r="B53" s="18" t="s">
        <v>3</v>
      </c>
      <c r="C53" s="35" t="s">
        <v>47</v>
      </c>
      <c r="D53" s="39">
        <f t="shared" ref="D53:E55" si="2">D54</f>
        <v>609257.75</v>
      </c>
      <c r="E53" s="39">
        <f t="shared" si="2"/>
        <v>451847.18</v>
      </c>
      <c r="F53" s="21">
        <f t="shared" si="0"/>
        <v>0.74163550648309351</v>
      </c>
    </row>
    <row r="54" spans="1:6" s="7" customFormat="1" x14ac:dyDescent="0.25">
      <c r="A54" s="33" t="s">
        <v>48</v>
      </c>
      <c r="B54" s="18" t="s">
        <v>3</v>
      </c>
      <c r="C54" s="35" t="s">
        <v>49</v>
      </c>
      <c r="D54" s="14">
        <f t="shared" si="2"/>
        <v>609257.75</v>
      </c>
      <c r="E54" s="14">
        <f t="shared" si="2"/>
        <v>451847.18</v>
      </c>
      <c r="F54" s="21">
        <f t="shared" si="0"/>
        <v>0.74163550648309351</v>
      </c>
    </row>
    <row r="55" spans="1:6" s="7" customFormat="1" ht="26.25" x14ac:dyDescent="0.25">
      <c r="A55" s="33" t="s">
        <v>50</v>
      </c>
      <c r="B55" s="18" t="s">
        <v>3</v>
      </c>
      <c r="C55" s="35" t="s">
        <v>51</v>
      </c>
      <c r="D55" s="14">
        <f t="shared" si="2"/>
        <v>609257.75</v>
      </c>
      <c r="E55" s="14">
        <f t="shared" si="2"/>
        <v>451847.18</v>
      </c>
      <c r="F55" s="21">
        <f t="shared" si="0"/>
        <v>0.74163550648309351</v>
      </c>
    </row>
    <row r="56" spans="1:6" s="7" customFormat="1" ht="39" x14ac:dyDescent="0.25">
      <c r="A56" s="33" t="s">
        <v>52</v>
      </c>
      <c r="B56" s="18" t="s">
        <v>3</v>
      </c>
      <c r="C56" s="35" t="s">
        <v>111</v>
      </c>
      <c r="D56" s="14">
        <f>D57+D58</f>
        <v>609257.75</v>
      </c>
      <c r="E56" s="14">
        <f>E57+E58</f>
        <v>451847.18</v>
      </c>
      <c r="F56" s="21">
        <f t="shared" si="0"/>
        <v>0.74163550648309351</v>
      </c>
    </row>
    <row r="57" spans="1:6" s="7" customFormat="1" ht="51.75" x14ac:dyDescent="0.25">
      <c r="A57" s="33" t="s">
        <v>112</v>
      </c>
      <c r="B57" s="18" t="s">
        <v>3</v>
      </c>
      <c r="C57" s="35" t="s">
        <v>147</v>
      </c>
      <c r="D57" s="14">
        <v>447817.75</v>
      </c>
      <c r="E57" s="40">
        <v>345677.18</v>
      </c>
      <c r="F57" s="21">
        <f t="shared" si="0"/>
        <v>0.77191486938603926</v>
      </c>
    </row>
    <row r="58" spans="1:6" s="7" customFormat="1" ht="64.5" x14ac:dyDescent="0.25">
      <c r="A58" s="33" t="s">
        <v>127</v>
      </c>
      <c r="B58" s="18" t="s">
        <v>3</v>
      </c>
      <c r="C58" s="35" t="s">
        <v>147</v>
      </c>
      <c r="D58" s="20">
        <v>161440</v>
      </c>
      <c r="E58" s="40">
        <v>106170</v>
      </c>
      <c r="F58" s="21">
        <f t="shared" si="0"/>
        <v>0.65764370664023786</v>
      </c>
    </row>
    <row r="59" spans="1:6" s="7" customFormat="1" ht="26.25" x14ac:dyDescent="0.25">
      <c r="A59" s="33" t="s">
        <v>53</v>
      </c>
      <c r="B59" s="18" t="s">
        <v>3</v>
      </c>
      <c r="C59" s="35" t="s">
        <v>54</v>
      </c>
      <c r="D59" s="39">
        <f t="shared" ref="D59:E62" si="3">D60</f>
        <v>70000</v>
      </c>
      <c r="E59" s="39">
        <f t="shared" si="3"/>
        <v>29518.82</v>
      </c>
      <c r="F59" s="21">
        <f t="shared" si="0"/>
        <v>0.42169742857142856</v>
      </c>
    </row>
    <row r="60" spans="1:6" s="7" customFormat="1" ht="39" x14ac:dyDescent="0.25">
      <c r="A60" s="33" t="s">
        <v>55</v>
      </c>
      <c r="B60" s="18" t="s">
        <v>3</v>
      </c>
      <c r="C60" s="35" t="s">
        <v>56</v>
      </c>
      <c r="D60" s="14">
        <f t="shared" si="3"/>
        <v>70000</v>
      </c>
      <c r="E60" s="14">
        <f t="shared" si="3"/>
        <v>29518.82</v>
      </c>
      <c r="F60" s="21">
        <f t="shared" si="0"/>
        <v>0.42169742857142856</v>
      </c>
    </row>
    <row r="61" spans="1:6" ht="39" x14ac:dyDescent="0.25">
      <c r="A61" s="33" t="s">
        <v>57</v>
      </c>
      <c r="B61" s="18" t="s">
        <v>3</v>
      </c>
      <c r="C61" s="35" t="s">
        <v>58</v>
      </c>
      <c r="D61" s="14">
        <f t="shared" si="3"/>
        <v>70000</v>
      </c>
      <c r="E61" s="14">
        <f t="shared" si="3"/>
        <v>29518.82</v>
      </c>
      <c r="F61" s="21">
        <f t="shared" si="0"/>
        <v>0.42169742857142856</v>
      </c>
    </row>
    <row r="62" spans="1:6" ht="51.75" x14ac:dyDescent="0.25">
      <c r="A62" s="33" t="s">
        <v>59</v>
      </c>
      <c r="B62" s="18" t="s">
        <v>3</v>
      </c>
      <c r="C62" s="35" t="s">
        <v>113</v>
      </c>
      <c r="D62" s="14">
        <f t="shared" si="3"/>
        <v>70000</v>
      </c>
      <c r="E62" s="14">
        <f t="shared" si="3"/>
        <v>29518.82</v>
      </c>
      <c r="F62" s="21">
        <f t="shared" si="0"/>
        <v>0.42169742857142856</v>
      </c>
    </row>
    <row r="63" spans="1:6" ht="51.75" x14ac:dyDescent="0.25">
      <c r="A63" s="33" t="s">
        <v>59</v>
      </c>
      <c r="B63" s="18" t="s">
        <v>3</v>
      </c>
      <c r="C63" s="35" t="s">
        <v>86</v>
      </c>
      <c r="D63" s="40">
        <v>70000</v>
      </c>
      <c r="E63" s="40">
        <v>29518.82</v>
      </c>
      <c r="F63" s="21">
        <f t="shared" si="0"/>
        <v>0.42169742857142856</v>
      </c>
    </row>
    <row r="64" spans="1:6" x14ac:dyDescent="0.25">
      <c r="A64" s="33" t="s">
        <v>60</v>
      </c>
      <c r="B64" s="18" t="s">
        <v>3</v>
      </c>
      <c r="C64" s="35" t="s">
        <v>61</v>
      </c>
      <c r="D64" s="43">
        <f>D65+D68</f>
        <v>131700</v>
      </c>
      <c r="E64" s="43">
        <f>E65+E68</f>
        <v>193569.09</v>
      </c>
      <c r="F64" s="21">
        <f t="shared" si="0"/>
        <v>1.4697728929384966</v>
      </c>
    </row>
    <row r="65" spans="1:6" x14ac:dyDescent="0.25">
      <c r="A65" s="33" t="s">
        <v>62</v>
      </c>
      <c r="B65" s="18" t="s">
        <v>3</v>
      </c>
      <c r="C65" s="35" t="s">
        <v>63</v>
      </c>
      <c r="D65" s="40">
        <f>D66</f>
        <v>100000</v>
      </c>
      <c r="E65" s="40">
        <f>E66</f>
        <v>161869.09</v>
      </c>
      <c r="F65" s="21">
        <f t="shared" si="0"/>
        <v>1.6186909</v>
      </c>
    </row>
    <row r="66" spans="1:6" ht="26.25" x14ac:dyDescent="0.25">
      <c r="A66" s="33" t="s">
        <v>64</v>
      </c>
      <c r="B66" s="18" t="s">
        <v>3</v>
      </c>
      <c r="C66" s="35" t="s">
        <v>114</v>
      </c>
      <c r="D66" s="40">
        <f>D67</f>
        <v>100000</v>
      </c>
      <c r="E66" s="40">
        <f>E67</f>
        <v>161869.09</v>
      </c>
      <c r="F66" s="21">
        <f t="shared" si="0"/>
        <v>1.6186909</v>
      </c>
    </row>
    <row r="67" spans="1:6" ht="26.25" x14ac:dyDescent="0.25">
      <c r="A67" s="33" t="s">
        <v>64</v>
      </c>
      <c r="B67" s="18" t="s">
        <v>3</v>
      </c>
      <c r="C67" s="35" t="s">
        <v>87</v>
      </c>
      <c r="D67" s="46">
        <v>100000</v>
      </c>
      <c r="E67" s="40">
        <v>161869.09</v>
      </c>
      <c r="F67" s="21">
        <f t="shared" si="0"/>
        <v>1.6186909</v>
      </c>
    </row>
    <row r="68" spans="1:6" x14ac:dyDescent="0.25">
      <c r="A68" s="33" t="s">
        <v>128</v>
      </c>
      <c r="B68" s="18" t="s">
        <v>3</v>
      </c>
      <c r="C68" s="35" t="s">
        <v>148</v>
      </c>
      <c r="D68" s="14">
        <f>D69</f>
        <v>31700</v>
      </c>
      <c r="E68" s="14">
        <f>E69</f>
        <v>31700</v>
      </c>
      <c r="F68" s="21">
        <f t="shared" si="0"/>
        <v>1</v>
      </c>
    </row>
    <row r="69" spans="1:6" ht="26.25" x14ac:dyDescent="0.25">
      <c r="A69" s="33" t="s">
        <v>129</v>
      </c>
      <c r="B69" s="18" t="s">
        <v>3</v>
      </c>
      <c r="C69" s="35" t="s">
        <v>149</v>
      </c>
      <c r="D69" s="14">
        <f>D70</f>
        <v>31700</v>
      </c>
      <c r="E69" s="14">
        <f>E70</f>
        <v>31700</v>
      </c>
      <c r="F69" s="21">
        <f t="shared" si="0"/>
        <v>1</v>
      </c>
    </row>
    <row r="70" spans="1:6" ht="26.25" x14ac:dyDescent="0.25">
      <c r="A70" s="33" t="s">
        <v>129</v>
      </c>
      <c r="B70" s="18" t="s">
        <v>3</v>
      </c>
      <c r="C70" s="35" t="s">
        <v>150</v>
      </c>
      <c r="D70" s="46">
        <v>31700</v>
      </c>
      <c r="E70" s="40">
        <v>31700</v>
      </c>
      <c r="F70" s="21">
        <f t="shared" si="0"/>
        <v>1</v>
      </c>
    </row>
    <row r="71" spans="1:6" x14ac:dyDescent="0.25">
      <c r="A71" s="33" t="s">
        <v>65</v>
      </c>
      <c r="B71" s="18" t="s">
        <v>3</v>
      </c>
      <c r="C71" s="35" t="s">
        <v>66</v>
      </c>
      <c r="D71" s="39">
        <f>D72+D95</f>
        <v>18275022.920000002</v>
      </c>
      <c r="E71" s="39">
        <f>E72+E95</f>
        <v>9314704.3099999987</v>
      </c>
      <c r="F71" s="21">
        <f t="shared" si="0"/>
        <v>0.50969590302434475</v>
      </c>
    </row>
    <row r="72" spans="1:6" ht="39" x14ac:dyDescent="0.25">
      <c r="A72" s="33" t="s">
        <v>67</v>
      </c>
      <c r="B72" s="18" t="s">
        <v>3</v>
      </c>
      <c r="C72" s="35" t="s">
        <v>68</v>
      </c>
      <c r="D72" s="39">
        <f>D73+D80</f>
        <v>18281002.32</v>
      </c>
      <c r="E72" s="39">
        <f>E73+E80</f>
        <v>9320683.709999999</v>
      </c>
      <c r="F72" s="21">
        <f t="shared" si="0"/>
        <v>0.50985627302299907</v>
      </c>
    </row>
    <row r="73" spans="1:6" ht="26.25" x14ac:dyDescent="0.25">
      <c r="A73" s="33" t="s">
        <v>69</v>
      </c>
      <c r="B73" s="18" t="s">
        <v>3</v>
      </c>
      <c r="C73" s="35" t="s">
        <v>70</v>
      </c>
      <c r="D73" s="39">
        <f>D74+D77</f>
        <v>7416340.1899999995</v>
      </c>
      <c r="E73" s="39">
        <f>E74+E77</f>
        <v>5545078.1899999995</v>
      </c>
      <c r="F73" s="21">
        <f t="shared" si="0"/>
        <v>0.74768390445152977</v>
      </c>
    </row>
    <row r="74" spans="1:6" ht="26.25" x14ac:dyDescent="0.25">
      <c r="A74" s="33" t="s">
        <v>71</v>
      </c>
      <c r="B74" s="18" t="s">
        <v>3</v>
      </c>
      <c r="C74" s="35" t="s">
        <v>72</v>
      </c>
      <c r="D74" s="39">
        <f>D75</f>
        <v>6580500</v>
      </c>
      <c r="E74" s="39">
        <f>E75</f>
        <v>4935375</v>
      </c>
      <c r="F74" s="21">
        <f t="shared" si="0"/>
        <v>0.75</v>
      </c>
    </row>
    <row r="75" spans="1:6" ht="39" x14ac:dyDescent="0.25">
      <c r="A75" s="33" t="s">
        <v>130</v>
      </c>
      <c r="B75" s="18" t="s">
        <v>3</v>
      </c>
      <c r="C75" s="35" t="s">
        <v>115</v>
      </c>
      <c r="D75" s="14">
        <f>D76</f>
        <v>6580500</v>
      </c>
      <c r="E75" s="14">
        <f>E76</f>
        <v>4935375</v>
      </c>
      <c r="F75" s="21">
        <f t="shared" si="0"/>
        <v>0.75</v>
      </c>
    </row>
    <row r="76" spans="1:6" ht="39" x14ac:dyDescent="0.25">
      <c r="A76" s="33" t="s">
        <v>130</v>
      </c>
      <c r="B76" s="18" t="s">
        <v>3</v>
      </c>
      <c r="C76" s="35" t="s">
        <v>88</v>
      </c>
      <c r="D76" s="46">
        <v>6580500</v>
      </c>
      <c r="E76" s="40">
        <v>4935375</v>
      </c>
      <c r="F76" s="21">
        <f t="shared" si="0"/>
        <v>0.75</v>
      </c>
    </row>
    <row r="77" spans="1:6" ht="26.25" x14ac:dyDescent="0.25">
      <c r="A77" s="33" t="s">
        <v>73</v>
      </c>
      <c r="B77" s="18" t="s">
        <v>3</v>
      </c>
      <c r="C77" s="35" t="s">
        <v>74</v>
      </c>
      <c r="D77" s="39">
        <f>D78</f>
        <v>835840.19</v>
      </c>
      <c r="E77" s="39">
        <f>E78</f>
        <v>609703.18999999994</v>
      </c>
      <c r="F77" s="21">
        <f t="shared" si="0"/>
        <v>0.72944947765672763</v>
      </c>
    </row>
    <row r="78" spans="1:6" ht="39" x14ac:dyDescent="0.25">
      <c r="A78" s="33" t="s">
        <v>75</v>
      </c>
      <c r="B78" s="18" t="s">
        <v>3</v>
      </c>
      <c r="C78" s="35" t="s">
        <v>116</v>
      </c>
      <c r="D78" s="14">
        <f>D79</f>
        <v>835840.19</v>
      </c>
      <c r="E78" s="14">
        <f>E79</f>
        <v>609703.18999999994</v>
      </c>
      <c r="F78" s="21">
        <f t="shared" si="0"/>
        <v>0.72944947765672763</v>
      </c>
    </row>
    <row r="79" spans="1:6" ht="39" x14ac:dyDescent="0.25">
      <c r="A79" s="33" t="s">
        <v>75</v>
      </c>
      <c r="B79" s="18" t="s">
        <v>3</v>
      </c>
      <c r="C79" s="35" t="s">
        <v>89</v>
      </c>
      <c r="D79" s="46">
        <v>835840.19</v>
      </c>
      <c r="E79" s="40">
        <v>609703.18999999994</v>
      </c>
      <c r="F79" s="21">
        <f t="shared" si="0"/>
        <v>0.72944947765672763</v>
      </c>
    </row>
    <row r="80" spans="1:6" ht="39" x14ac:dyDescent="0.25">
      <c r="A80" s="33" t="s">
        <v>76</v>
      </c>
      <c r="B80" s="18" t="s">
        <v>3</v>
      </c>
      <c r="C80" s="35" t="s">
        <v>77</v>
      </c>
      <c r="D80" s="39">
        <f>D81+D83+D86+D92+D89</f>
        <v>10864662.129999999</v>
      </c>
      <c r="E80" s="39">
        <f>E81+E83+E86+E92+E89</f>
        <v>3775605.52</v>
      </c>
      <c r="F80" s="21">
        <f t="shared" si="0"/>
        <v>0.34751246516673778</v>
      </c>
    </row>
    <row r="81" spans="1:6" ht="77.25" customHeight="1" x14ac:dyDescent="0.25">
      <c r="A81" s="33" t="s">
        <v>131</v>
      </c>
      <c r="B81" s="18" t="s">
        <v>3</v>
      </c>
      <c r="C81" s="35" t="s">
        <v>151</v>
      </c>
      <c r="D81" s="39">
        <f>D82</f>
        <v>6315683.1299999999</v>
      </c>
      <c r="E81" s="39">
        <f>E82</f>
        <v>0</v>
      </c>
      <c r="F81" s="21">
        <f t="shared" ref="F81:F98" si="4">E81/D81</f>
        <v>0</v>
      </c>
    </row>
    <row r="82" spans="1:6" ht="90" x14ac:dyDescent="0.25">
      <c r="A82" s="33" t="s">
        <v>132</v>
      </c>
      <c r="B82" s="18" t="s">
        <v>3</v>
      </c>
      <c r="C82" s="35" t="s">
        <v>152</v>
      </c>
      <c r="D82" s="45">
        <v>6315683.1299999999</v>
      </c>
      <c r="E82" s="40">
        <v>0</v>
      </c>
      <c r="F82" s="21">
        <f t="shared" si="4"/>
        <v>0</v>
      </c>
    </row>
    <row r="83" spans="1:6" ht="90.75" customHeight="1" x14ac:dyDescent="0.25">
      <c r="A83" s="34" t="s">
        <v>133</v>
      </c>
      <c r="B83" s="18" t="s">
        <v>3</v>
      </c>
      <c r="C83" s="36" t="s">
        <v>153</v>
      </c>
      <c r="D83" s="41">
        <f>D84</f>
        <v>0</v>
      </c>
      <c r="E83" s="41">
        <f>E84</f>
        <v>0</v>
      </c>
      <c r="F83" s="21"/>
    </row>
    <row r="84" spans="1:6" ht="51.75" x14ac:dyDescent="0.25">
      <c r="A84" s="34" t="s">
        <v>133</v>
      </c>
      <c r="B84" s="18" t="s">
        <v>3</v>
      </c>
      <c r="C84" s="36" t="s">
        <v>154</v>
      </c>
      <c r="D84" s="42">
        <f>D85</f>
        <v>0</v>
      </c>
      <c r="E84" s="42">
        <f>E85</f>
        <v>0</v>
      </c>
      <c r="F84" s="21"/>
    </row>
    <row r="85" spans="1:6" ht="51.75" x14ac:dyDescent="0.25">
      <c r="A85" s="34" t="s">
        <v>133</v>
      </c>
      <c r="B85" s="18" t="s">
        <v>3</v>
      </c>
      <c r="C85" s="36" t="s">
        <v>155</v>
      </c>
      <c r="D85" s="42">
        <v>0</v>
      </c>
      <c r="E85" s="42">
        <v>0</v>
      </c>
      <c r="F85" s="21"/>
    </row>
    <row r="86" spans="1:6" ht="39" x14ac:dyDescent="0.25">
      <c r="A86" s="34" t="s">
        <v>134</v>
      </c>
      <c r="B86" s="18" t="s">
        <v>3</v>
      </c>
      <c r="C86" s="36" t="s">
        <v>156</v>
      </c>
      <c r="D86" s="41">
        <f>D87</f>
        <v>0</v>
      </c>
      <c r="E86" s="41">
        <f>E87</f>
        <v>0</v>
      </c>
      <c r="F86" s="21"/>
    </row>
    <row r="87" spans="1:6" ht="51.75" x14ac:dyDescent="0.25">
      <c r="A87" s="34" t="s">
        <v>135</v>
      </c>
      <c r="B87" s="18" t="s">
        <v>3</v>
      </c>
      <c r="C87" s="36" t="s">
        <v>157</v>
      </c>
      <c r="D87" s="42">
        <f>D88</f>
        <v>0</v>
      </c>
      <c r="E87" s="42">
        <f>E88</f>
        <v>0</v>
      </c>
      <c r="F87" s="21"/>
    </row>
    <row r="88" spans="1:6" ht="64.5" customHeight="1" x14ac:dyDescent="0.25">
      <c r="A88" s="34" t="s">
        <v>136</v>
      </c>
      <c r="B88" s="18" t="s">
        <v>3</v>
      </c>
      <c r="C88" s="36" t="s">
        <v>158</v>
      </c>
      <c r="D88" s="42">
        <v>0</v>
      </c>
      <c r="E88" s="42">
        <v>0</v>
      </c>
      <c r="F88" s="21"/>
    </row>
    <row r="89" spans="1:6" ht="26.25" x14ac:dyDescent="0.25">
      <c r="A89" s="33" t="s">
        <v>137</v>
      </c>
      <c r="B89" s="18" t="s">
        <v>3</v>
      </c>
      <c r="C89" s="35" t="s">
        <v>159</v>
      </c>
      <c r="D89" s="43">
        <f>D90</f>
        <v>14763</v>
      </c>
      <c r="E89" s="43">
        <f>E90</f>
        <v>14763</v>
      </c>
      <c r="F89" s="21">
        <f t="shared" si="4"/>
        <v>1</v>
      </c>
    </row>
    <row r="90" spans="1:6" ht="26.25" x14ac:dyDescent="0.25">
      <c r="A90" s="33" t="s">
        <v>138</v>
      </c>
      <c r="B90" s="18" t="s">
        <v>3</v>
      </c>
      <c r="C90" s="35" t="s">
        <v>160</v>
      </c>
      <c r="D90" s="40">
        <f>D91</f>
        <v>14763</v>
      </c>
      <c r="E90" s="40">
        <f>E91</f>
        <v>14763</v>
      </c>
      <c r="F90" s="21">
        <f t="shared" si="4"/>
        <v>1</v>
      </c>
    </row>
    <row r="91" spans="1:6" ht="26.25" x14ac:dyDescent="0.25">
      <c r="A91" s="33" t="s">
        <v>138</v>
      </c>
      <c r="B91" s="18" t="s">
        <v>3</v>
      </c>
      <c r="C91" s="35" t="s">
        <v>161</v>
      </c>
      <c r="D91" s="46">
        <v>14763</v>
      </c>
      <c r="E91" s="40">
        <v>14763</v>
      </c>
      <c r="F91" s="21">
        <f t="shared" si="4"/>
        <v>1</v>
      </c>
    </row>
    <row r="92" spans="1:6" x14ac:dyDescent="0.25">
      <c r="A92" s="33" t="s">
        <v>78</v>
      </c>
      <c r="B92" s="18" t="s">
        <v>3</v>
      </c>
      <c r="C92" s="35" t="s">
        <v>79</v>
      </c>
      <c r="D92" s="39">
        <f>D93</f>
        <v>4534216</v>
      </c>
      <c r="E92" s="39">
        <f>E93</f>
        <v>3760842.52</v>
      </c>
      <c r="F92" s="21">
        <f t="shared" si="4"/>
        <v>0.82943611861455213</v>
      </c>
    </row>
    <row r="93" spans="1:6" ht="26.25" x14ac:dyDescent="0.25">
      <c r="A93" s="33" t="s">
        <v>80</v>
      </c>
      <c r="B93" s="18" t="s">
        <v>3</v>
      </c>
      <c r="C93" s="35" t="s">
        <v>117</v>
      </c>
      <c r="D93" s="14">
        <f>D94</f>
        <v>4534216</v>
      </c>
      <c r="E93" s="14">
        <f>E94</f>
        <v>3760842.52</v>
      </c>
      <c r="F93" s="21">
        <f t="shared" si="4"/>
        <v>0.82943611861455213</v>
      </c>
    </row>
    <row r="94" spans="1:6" ht="26.25" x14ac:dyDescent="0.25">
      <c r="A94" s="33" t="s">
        <v>80</v>
      </c>
      <c r="B94" s="18" t="s">
        <v>3</v>
      </c>
      <c r="C94" s="35" t="s">
        <v>90</v>
      </c>
      <c r="D94" s="46">
        <v>4534216</v>
      </c>
      <c r="E94" s="40">
        <v>3760842.52</v>
      </c>
      <c r="F94" s="21">
        <f t="shared" si="4"/>
        <v>0.82943611861455213</v>
      </c>
    </row>
    <row r="95" spans="1:6" ht="51.75" x14ac:dyDescent="0.25">
      <c r="A95" s="33" t="s">
        <v>139</v>
      </c>
      <c r="B95" s="18" t="s">
        <v>3</v>
      </c>
      <c r="C95" s="35" t="s">
        <v>162</v>
      </c>
      <c r="D95" s="43">
        <f>D96</f>
        <v>-5979.4</v>
      </c>
      <c r="E95" s="43">
        <f>E96</f>
        <v>-5979.4</v>
      </c>
      <c r="F95" s="21">
        <f t="shared" si="4"/>
        <v>1</v>
      </c>
    </row>
    <row r="96" spans="1:6" ht="51.75" x14ac:dyDescent="0.25">
      <c r="A96" s="33" t="s">
        <v>140</v>
      </c>
      <c r="B96" s="18" t="s">
        <v>3</v>
      </c>
      <c r="C96" s="35" t="s">
        <v>163</v>
      </c>
      <c r="D96" s="40">
        <f>D97</f>
        <v>-5979.4</v>
      </c>
      <c r="E96" s="40">
        <f>E97</f>
        <v>-5979.4</v>
      </c>
      <c r="F96" s="21">
        <f t="shared" si="4"/>
        <v>1</v>
      </c>
    </row>
    <row r="97" spans="1:6" ht="51.75" x14ac:dyDescent="0.25">
      <c r="A97" s="33" t="s">
        <v>141</v>
      </c>
      <c r="B97" s="18" t="s">
        <v>3</v>
      </c>
      <c r="C97" s="35" t="s">
        <v>164</v>
      </c>
      <c r="D97" s="44">
        <f>D98</f>
        <v>-5979.4</v>
      </c>
      <c r="E97" s="44">
        <f>E98</f>
        <v>-5979.4</v>
      </c>
      <c r="F97" s="21">
        <f t="shared" si="4"/>
        <v>1</v>
      </c>
    </row>
    <row r="98" spans="1:6" ht="51.75" x14ac:dyDescent="0.25">
      <c r="A98" s="33" t="s">
        <v>141</v>
      </c>
      <c r="B98" s="18" t="s">
        <v>3</v>
      </c>
      <c r="C98" s="35" t="s">
        <v>165</v>
      </c>
      <c r="D98" s="44">
        <v>-5979.4</v>
      </c>
      <c r="E98" s="44">
        <v>-5979.4</v>
      </c>
      <c r="F98" s="21">
        <f t="shared" si="4"/>
        <v>1</v>
      </c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2022-10-13T08:19:49Z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