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Мои документы\БЮДЖЕТ НА 2021-2023\бюджет на 21-23гг\исполнение\1 полугодие\"/>
    </mc:Choice>
  </mc:AlternateContent>
  <bookViews>
    <workbookView xWindow="0" yWindow="0" windowWidth="19200" windowHeight="11595"/>
  </bookViews>
  <sheets>
    <sheet name="Лист1" sheetId="1" r:id="rId1"/>
  </sheets>
  <definedNames>
    <definedName name="_xlnm.Print_Area" localSheetId="0">Лист1!$A$1:$H$41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E31" i="1"/>
  <c r="E39" i="1"/>
  <c r="E34" i="1"/>
  <c r="D34" i="1"/>
  <c r="E25" i="1"/>
  <c r="E23" i="1"/>
  <c r="E19" i="1"/>
  <c r="E13" i="1"/>
  <c r="E11" i="1"/>
  <c r="E4" i="1"/>
  <c r="D39" i="1"/>
  <c r="C39" i="1"/>
  <c r="C41" i="1" s="1"/>
  <c r="C34" i="1"/>
  <c r="D31" i="1"/>
  <c r="C31" i="1"/>
  <c r="D25" i="1"/>
  <c r="C25" i="1"/>
  <c r="D23" i="1"/>
  <c r="C23" i="1"/>
  <c r="D19" i="1"/>
  <c r="C19" i="1"/>
  <c r="D13" i="1"/>
  <c r="C13" i="1"/>
  <c r="D11" i="1"/>
  <c r="C11" i="1"/>
  <c r="D4" i="1"/>
  <c r="D41" i="1" s="1"/>
  <c r="C4" i="1"/>
  <c r="E41" i="1" l="1"/>
  <c r="F15" i="1"/>
  <c r="F7" i="1" l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7" i="1"/>
  <c r="G26" i="1"/>
  <c r="G25" i="1"/>
  <c r="G22" i="1"/>
  <c r="G19" i="1"/>
  <c r="G12" i="1"/>
  <c r="G11" i="1"/>
  <c r="G10" i="1"/>
  <c r="G8" i="1"/>
  <c r="G7" i="1"/>
  <c r="G6" i="1"/>
  <c r="G4" i="1"/>
  <c r="F5" i="1"/>
  <c r="F6" i="1"/>
  <c r="F8" i="1"/>
  <c r="F9" i="1"/>
  <c r="F10" i="1"/>
  <c r="F11" i="1"/>
  <c r="F12" i="1"/>
  <c r="F13" i="1"/>
  <c r="F14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" i="1"/>
</calcChain>
</file>

<file path=xl/sharedStrings.xml><?xml version="1.0" encoding="utf-8"?>
<sst xmlns="http://schemas.openxmlformats.org/spreadsheetml/2006/main" count="89" uniqueCount="89">
  <si>
    <t>Наименование показателя</t>
  </si>
  <si>
    <t>Раздел, подраздел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</si>
  <si>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</si>
  <si>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</si>
  <si>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</si>
  <si>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</si>
  <si>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надзора.</t>
  </si>
  <si>
    <t>Другие общегосударственные расходы</t>
  </si>
  <si>
    <t>Национальная безопасность и правоохранительная деятельность</t>
  </si>
  <si>
    <t>Национальная экономика</t>
  </si>
  <si>
    <t>Сельское хозяйство и рыболовство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</si>
  <si>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</si>
  <si>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</si>
  <si>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</si>
  <si>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</si>
  <si>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</si>
  <si>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</si>
  <si>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</si>
  <si>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Охрана окружающей среды</t>
  </si>
  <si>
    <t>Другие вопросы в области окружающей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</si>
  <si>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</si>
  <si>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</si>
  <si>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</si>
  <si>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</si>
  <si>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</si>
  <si>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</si>
  <si>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</si>
  <si>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</si>
  <si>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</si>
  <si>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</si>
  <si>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</si>
  <si>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</si>
  <si>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</si>
  <si>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</si>
  <si>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</si>
  <si>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ИТОГО</t>
  </si>
  <si>
    <t>0100</t>
  </si>
  <si>
    <t>0102</t>
  </si>
  <si>
    <t>0103</t>
  </si>
  <si>
    <t>0104</t>
  </si>
  <si>
    <t>0106</t>
  </si>
  <si>
    <t>Резервные фонды</t>
  </si>
  <si>
    <t>0111</t>
  </si>
  <si>
    <t>0113</t>
  </si>
  <si>
    <t>0300</t>
  </si>
  <si>
    <t>0309</t>
  </si>
  <si>
    <t>0400</t>
  </si>
  <si>
    <t>0405</t>
  </si>
  <si>
    <t>0408</t>
  </si>
  <si>
    <t>0409</t>
  </si>
  <si>
    <t>0412</t>
  </si>
  <si>
    <t>0500</t>
  </si>
  <si>
    <t>0501</t>
  </si>
  <si>
    <t>0502</t>
  </si>
  <si>
    <t>0503</t>
  </si>
  <si>
    <t>0600</t>
  </si>
  <si>
    <t>0605</t>
  </si>
  <si>
    <t>0700</t>
  </si>
  <si>
    <t>0701</t>
  </si>
  <si>
    <t>0702</t>
  </si>
  <si>
    <t>0703</t>
  </si>
  <si>
    <t>0707</t>
  </si>
  <si>
    <t>0709</t>
  </si>
  <si>
    <t>0800</t>
  </si>
  <si>
    <t>0801</t>
  </si>
  <si>
    <t>0804</t>
  </si>
  <si>
    <t>1000</t>
  </si>
  <si>
    <t>1001</t>
  </si>
  <si>
    <t>1003</t>
  </si>
  <si>
    <t>1004</t>
  </si>
  <si>
    <t>1006</t>
  </si>
  <si>
    <t>1100</t>
  </si>
  <si>
    <t>1101</t>
  </si>
  <si>
    <t xml:space="preserve">                                                                                                                                                                                                    (руб)</t>
  </si>
  <si>
    <t>Утвержденный бюджет</t>
  </si>
  <si>
    <t>Дополнительное образование детей</t>
  </si>
  <si>
    <t>% исполнения к  утвержденному бюджету</t>
  </si>
  <si>
    <t xml:space="preserve">темп роста/снижения %  </t>
  </si>
  <si>
    <t>Гражданская оборона</t>
  </si>
  <si>
    <t>Водное хозяйство</t>
  </si>
  <si>
    <t>0406</t>
  </si>
  <si>
    <t>Исполнение бюджета Пестяковского муниципального района по расходам в разрезе разделов и подразделов классификации расходов                                 за  1 полугодие 2021  года</t>
  </si>
  <si>
    <t>Исполнено за 1 полугодие 2021 года</t>
  </si>
  <si>
    <t>Исполнено за  1 полугодие 2020г.</t>
  </si>
  <si>
    <t>в 2,5 раза</t>
  </si>
  <si>
    <t>в 3,4 раза</t>
  </si>
  <si>
    <t>в 5,3 раза</t>
  </si>
  <si>
    <t>в 3,1 раза</t>
  </si>
  <si>
    <t>в 8 раз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</si>
</sst>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0"/>
      <color rgb="FF000000"/>
      <name val="Arial CYR"/>
    </font>
    <font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CFFFF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" fontId="4" fillId="3" borderId="2">
      <alignment horizontal="right" vertical="top" shrinkToFit="1"/>
    </xf>
    <xf numFmtId="4" fontId="4" fillId="2" borderId="2">
      <alignment horizontal="right" vertical="top" shrinkToFit="1"/>
    </xf>
    <xf numFmtId="4" fontId="4" fillId="3" borderId="2">
      <alignment horizontal="right" vertical="top" shrinkToFit="1"/>
    </xf>
  </cellStyleXfs>
  <cellXfs count="30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vertical="center" wrapText="1"/>
    </xf>
    <xf numFmtId="0" fontId="0" fillId="0" borderId="0" xfId="0" applyFill="1"/>
    <xf numFmtId="0" fontId="5" fillId="0" borderId="1" xfId="0" applyFont="1" applyFill="1" applyBorder="1" applyAlignment="1">
      <alignment vertical="center" wrapText="1"/>
    </xf>
    <xf numFmtId="4" fontId="4" fillId="0" borderId="0" xfId="2" applyFill="1" applyBorder="1" applyProtection="1">
      <alignment horizontal="right" vertical="top" shrinkToFit="1"/>
    </xf>
    <xf numFmtId="0" fontId="5" fillId="0" borderId="4" xfId="0" applyFont="1" applyFill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" fontId="2" fillId="0" borderId="5" xfId="1" applyFont="1" applyFill="1" applyBorder="1" applyAlignment="1" applyProtection="1">
      <alignment horizontal="center" vertical="top" shrinkToFit="1"/>
    </xf>
    <xf numFmtId="4" fontId="2" fillId="0" borderId="7" xfId="1" applyFont="1" applyFill="1" applyBorder="1" applyAlignment="1" applyProtection="1">
      <alignment horizontal="center" vertical="top" shrinkToFit="1"/>
    </xf>
    <xf numFmtId="4" fontId="2" fillId="0" borderId="5" xfId="1" applyFont="1" applyFill="1" applyBorder="1" applyAlignment="1" applyProtection="1">
      <alignment horizontal="center" vertical="center" shrinkToFit="1"/>
    </xf>
    <xf numFmtId="4" fontId="9" fillId="0" borderId="2" xfId="3" applyNumberFormat="1" applyFont="1" applyFill="1" applyProtection="1">
      <alignment horizontal="right" vertical="top" shrinkToFit="1"/>
    </xf>
    <xf numFmtId="4" fontId="9" fillId="0" borderId="2" xfId="3" applyNumberFormat="1" applyFont="1" applyFill="1" applyAlignment="1" applyProtection="1">
      <alignment horizontal="right" vertical="center" shrinkToFit="1"/>
    </xf>
    <xf numFmtId="4" fontId="2" fillId="0" borderId="1" xfId="1" applyFont="1" applyFill="1" applyBorder="1" applyAlignment="1" applyProtection="1">
      <alignment horizontal="center" vertical="center" shrinkToFit="1"/>
    </xf>
    <xf numFmtId="4" fontId="9" fillId="0" borderId="3" xfId="3" applyNumberFormat="1" applyFont="1" applyFill="1" applyBorder="1" applyAlignment="1" applyProtection="1">
      <alignment horizontal="right" vertical="center" shrinkToFit="1"/>
    </xf>
    <xf numFmtId="4" fontId="9" fillId="0" borderId="1" xfId="1" applyNumberFormat="1" applyFont="1" applyFill="1" applyBorder="1" applyAlignment="1" applyProtection="1">
      <alignment horizontal="right" vertical="center" shrinkToFit="1"/>
    </xf>
    <xf numFmtId="4" fontId="0" fillId="0" borderId="2" xfId="3" applyNumberFormat="1" applyFont="1" applyFill="1" applyAlignment="1" applyProtection="1">
      <alignment horizontal="right" vertical="center" shrinkToFit="1"/>
    </xf>
    <xf numFmtId="2" fontId="8" fillId="0" borderId="1" xfId="0" applyNumberFormat="1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0" fillId="0" borderId="1" xfId="0" applyFont="1" applyBorder="1" applyAlignment="1">
      <alignment wrapText="1"/>
    </xf>
    <xf numFmtId="2" fontId="8" fillId="0" borderId="4" xfId="0" applyNumberFormat="1" applyFont="1" applyBorder="1" applyAlignment="1">
      <alignment horizontal="center" vertical="center"/>
    </xf>
    <xf numFmtId="2" fontId="8" fillId="0" borderId="8" xfId="0" applyNumberFormat="1" applyFont="1" applyBorder="1" applyAlignment="1">
      <alignment horizontal="center" vertical="center"/>
    </xf>
    <xf numFmtId="2" fontId="8" fillId="0" borderId="9" xfId="0" applyNumberFormat="1" applyFont="1" applyBorder="1" applyAlignment="1">
      <alignment horizontal="center" vertical="center"/>
    </xf>
  </cellXfs>
  <cellStyles count="4">
    <cellStyle name="xl36" xfId="2"/>
    <cellStyle name="xl41" xfId="1"/>
    <cellStyle name="xl64" xfId="3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zoomScaleNormal="100" zoomScaleSheetLayoutView="100" workbookViewId="0">
      <selection activeCell="G22" sqref="G22:I22"/>
    </sheetView>
  </sheetViews>
  <sheetFormatPr defaultRowHeight="15" x14ac:dyDescent="0.25"/>
  <cols>
    <col min="1" max="1" width="46.85546875" customWidth="1"/>
    <col min="2" max="2" width="19.5703125" customWidth="1"/>
    <col min="3" max="3" width="19.5703125" style="7" customWidth="1"/>
    <col min="4" max="4" width="16.28515625" style="7" customWidth="1"/>
    <col min="5" max="5" width="18.85546875" style="7" customWidth="1"/>
    <col min="6" max="6" width="15" style="7" customWidth="1"/>
    <col min="8" max="8" width="9" customWidth="1"/>
    <col min="9" max="9" width="9.140625" hidden="1" customWidth="1"/>
  </cols>
  <sheetData>
    <row r="1" spans="1:9" ht="31.5" customHeight="1" x14ac:dyDescent="0.3">
      <c r="A1" s="24" t="s">
        <v>81</v>
      </c>
      <c r="B1" s="25"/>
      <c r="C1" s="25"/>
      <c r="D1" s="25"/>
      <c r="E1" s="25"/>
      <c r="F1" s="25"/>
      <c r="G1" s="25"/>
      <c r="H1" s="25"/>
      <c r="I1" s="25"/>
    </row>
    <row r="2" spans="1:9" ht="18.75" x14ac:dyDescent="0.25">
      <c r="A2" s="1" t="s">
        <v>73</v>
      </c>
    </row>
    <row r="3" spans="1:9" ht="66" customHeight="1" x14ac:dyDescent="0.25">
      <c r="A3" s="6" t="s">
        <v>0</v>
      </c>
      <c r="B3" s="6" t="s">
        <v>1</v>
      </c>
      <c r="C3" s="8" t="s">
        <v>74</v>
      </c>
      <c r="D3" s="8" t="s">
        <v>82</v>
      </c>
      <c r="E3" s="8" t="s">
        <v>83</v>
      </c>
      <c r="F3" s="10" t="s">
        <v>76</v>
      </c>
      <c r="G3" s="26" t="s">
        <v>77</v>
      </c>
      <c r="H3" s="26"/>
      <c r="I3" s="26"/>
    </row>
    <row r="4" spans="1:9" ht="15.75" x14ac:dyDescent="0.25">
      <c r="A4" s="3" t="s">
        <v>2</v>
      </c>
      <c r="B4" s="4" t="s">
        <v>36</v>
      </c>
      <c r="C4" s="16">
        <f>C5+C6+C7+C8+C9+C10</f>
        <v>33455464.91</v>
      </c>
      <c r="D4" s="16">
        <f>D5+D6+D7+D8+D9+D10</f>
        <v>15721296.260000002</v>
      </c>
      <c r="E4" s="16">
        <f>E5+E6+E7+E8+E9+E10</f>
        <v>16593225.420000002</v>
      </c>
      <c r="F4" s="13">
        <f>D4/C4*100</f>
        <v>46.991713617767807</v>
      </c>
      <c r="G4" s="23">
        <f>D4/E4*100</f>
        <v>94.745270205580084</v>
      </c>
      <c r="H4" s="23"/>
      <c r="I4" s="23"/>
    </row>
    <row r="5" spans="1:9" ht="47.25" x14ac:dyDescent="0.25">
      <c r="A5" s="5" t="s">
        <v>3</v>
      </c>
      <c r="B5" s="4" t="s">
        <v>37</v>
      </c>
      <c r="C5" s="17">
        <v>1202035.56</v>
      </c>
      <c r="D5" s="17">
        <v>468493.58</v>
      </c>
      <c r="E5" s="17">
        <v>183548.24</v>
      </c>
      <c r="F5" s="15">
        <f t="shared" ref="F5:F41" si="0">D5/C5*100</f>
        <v>38.975018343051346</v>
      </c>
      <c r="G5" s="23" t="s">
        <v>84</v>
      </c>
      <c r="H5" s="23"/>
      <c r="I5" s="23"/>
    </row>
    <row r="6" spans="1:9" ht="63" x14ac:dyDescent="0.25">
      <c r="A6" s="5" t="s">
        <v>4</v>
      </c>
      <c r="B6" s="4" t="s">
        <v>38</v>
      </c>
      <c r="C6" s="17">
        <v>818981.71</v>
      </c>
      <c r="D6" s="17">
        <v>223615.32</v>
      </c>
      <c r="E6" s="17">
        <v>215130.73</v>
      </c>
      <c r="F6" s="15">
        <f t="shared" si="0"/>
        <v>27.304067632963381</v>
      </c>
      <c r="G6" s="23">
        <f t="shared" ref="G6:G41" si="1">D6/E6*100</f>
        <v>103.94392284170652</v>
      </c>
      <c r="H6" s="23"/>
      <c r="I6" s="23"/>
    </row>
    <row r="7" spans="1:9" ht="78.75" x14ac:dyDescent="0.25">
      <c r="A7" s="5" t="s">
        <v>5</v>
      </c>
      <c r="B7" s="4" t="s">
        <v>39</v>
      </c>
      <c r="C7" s="17">
        <v>19218667.84</v>
      </c>
      <c r="D7" s="17">
        <v>9902750.5700000003</v>
      </c>
      <c r="E7" s="17">
        <v>9163390.75</v>
      </c>
      <c r="F7" s="15">
        <f t="shared" si="0"/>
        <v>51.52672730723463</v>
      </c>
      <c r="G7" s="23">
        <f t="shared" si="1"/>
        <v>108.06862699814477</v>
      </c>
      <c r="H7" s="23"/>
      <c r="I7" s="23"/>
    </row>
    <row r="8" spans="1:9" ht="63" x14ac:dyDescent="0.25">
      <c r="A8" s="5" t="s">
        <v>6</v>
      </c>
      <c r="B8" s="4" t="s">
        <v>40</v>
      </c>
      <c r="C8" s="17">
        <v>4625010</v>
      </c>
      <c r="D8" s="17">
        <v>1991449.63</v>
      </c>
      <c r="E8" s="17">
        <v>1903544.3</v>
      </c>
      <c r="F8" s="15">
        <f t="shared" si="0"/>
        <v>43.058277279400478</v>
      </c>
      <c r="G8" s="23">
        <f t="shared" si="1"/>
        <v>104.6179818352533</v>
      </c>
      <c r="H8" s="23"/>
      <c r="I8" s="23"/>
    </row>
    <row r="9" spans="1:9" ht="15.75" x14ac:dyDescent="0.25">
      <c r="A9" s="5" t="s">
        <v>41</v>
      </c>
      <c r="B9" s="4" t="s">
        <v>42</v>
      </c>
      <c r="C9" s="16">
        <v>489239</v>
      </c>
      <c r="D9" s="16">
        <v>0</v>
      </c>
      <c r="E9" s="16">
        <v>0</v>
      </c>
      <c r="F9" s="13">
        <f t="shared" si="0"/>
        <v>0</v>
      </c>
      <c r="G9" s="23"/>
      <c r="H9" s="23"/>
      <c r="I9" s="23"/>
    </row>
    <row r="10" spans="1:9" ht="15.75" x14ac:dyDescent="0.25">
      <c r="A10" s="5" t="s">
        <v>7</v>
      </c>
      <c r="B10" s="4" t="s">
        <v>43</v>
      </c>
      <c r="C10" s="16">
        <v>7101530.7999999998</v>
      </c>
      <c r="D10" s="16">
        <v>3134987.16</v>
      </c>
      <c r="E10" s="16">
        <v>5127611.4000000004</v>
      </c>
      <c r="F10" s="13">
        <f t="shared" si="0"/>
        <v>44.145230771934415</v>
      </c>
      <c r="G10" s="23">
        <f t="shared" si="1"/>
        <v>61.139328147994988</v>
      </c>
      <c r="H10" s="23"/>
      <c r="I10" s="23"/>
    </row>
    <row r="11" spans="1:9" ht="31.5" x14ac:dyDescent="0.25">
      <c r="A11" s="3" t="s">
        <v>8</v>
      </c>
      <c r="B11" s="4" t="s">
        <v>44</v>
      </c>
      <c r="C11" s="21">
        <f>C12</f>
        <v>145622.82</v>
      </c>
      <c r="D11" s="21">
        <f>D12</f>
        <v>27891.55</v>
      </c>
      <c r="E11" s="21">
        <f>E12</f>
        <v>17995</v>
      </c>
      <c r="F11" s="15">
        <f t="shared" si="0"/>
        <v>19.153282431970485</v>
      </c>
      <c r="G11" s="23">
        <f t="shared" si="1"/>
        <v>154.99611003056404</v>
      </c>
      <c r="H11" s="23"/>
      <c r="I11" s="23"/>
    </row>
    <row r="12" spans="1:9" ht="28.5" customHeight="1" x14ac:dyDescent="0.25">
      <c r="A12" s="5" t="s">
        <v>78</v>
      </c>
      <c r="B12" s="4" t="s">
        <v>45</v>
      </c>
      <c r="C12" s="17">
        <v>145622.82</v>
      </c>
      <c r="D12" s="17">
        <v>27891.55</v>
      </c>
      <c r="E12" s="17">
        <v>17995</v>
      </c>
      <c r="F12" s="15">
        <f t="shared" si="0"/>
        <v>19.153282431970485</v>
      </c>
      <c r="G12" s="23">
        <f t="shared" si="1"/>
        <v>154.99611003056404</v>
      </c>
      <c r="H12" s="23"/>
      <c r="I12" s="23"/>
    </row>
    <row r="13" spans="1:9" ht="15.75" x14ac:dyDescent="0.25">
      <c r="A13" s="3" t="s">
        <v>9</v>
      </c>
      <c r="B13" s="4" t="s">
        <v>46</v>
      </c>
      <c r="C13" s="17">
        <f>C14+C15+C16+C17+C18</f>
        <v>12992189.42</v>
      </c>
      <c r="D13" s="17">
        <f>D14+D15+D16+D17+D18</f>
        <v>3308100</v>
      </c>
      <c r="E13" s="17">
        <f>E14+E15+E16+E17+E18</f>
        <v>980527.40999999992</v>
      </c>
      <c r="F13" s="13">
        <f t="shared" si="0"/>
        <v>25.462221131932971</v>
      </c>
      <c r="G13" s="23" t="s">
        <v>85</v>
      </c>
      <c r="H13" s="23"/>
      <c r="I13" s="23"/>
    </row>
    <row r="14" spans="1:9" ht="15.75" x14ac:dyDescent="0.25">
      <c r="A14" s="3" t="s">
        <v>10</v>
      </c>
      <c r="B14" s="4" t="s">
        <v>47</v>
      </c>
      <c r="C14" s="17">
        <v>1241330.9099999999</v>
      </c>
      <c r="D14" s="17">
        <v>0</v>
      </c>
      <c r="E14" s="17">
        <v>0</v>
      </c>
      <c r="F14" s="13">
        <f t="shared" si="0"/>
        <v>0</v>
      </c>
      <c r="G14" s="23"/>
      <c r="H14" s="23"/>
      <c r="I14" s="23"/>
    </row>
    <row r="15" spans="1:9" ht="15.75" x14ac:dyDescent="0.25">
      <c r="A15" s="3" t="s">
        <v>79</v>
      </c>
      <c r="B15" s="4" t="s">
        <v>80</v>
      </c>
      <c r="C15" s="17">
        <v>984600</v>
      </c>
      <c r="D15" s="17">
        <v>0</v>
      </c>
      <c r="E15" s="17">
        <v>0</v>
      </c>
      <c r="F15" s="13">
        <f t="shared" si="0"/>
        <v>0</v>
      </c>
      <c r="G15" s="22"/>
      <c r="H15" s="22"/>
      <c r="I15" s="22"/>
    </row>
    <row r="16" spans="1:9" ht="15.75" x14ac:dyDescent="0.25">
      <c r="A16" s="3" t="s">
        <v>11</v>
      </c>
      <c r="B16" s="4" t="s">
        <v>48</v>
      </c>
      <c r="C16" s="17">
        <v>1700000</v>
      </c>
      <c r="D16" s="17">
        <v>700000</v>
      </c>
      <c r="E16" s="17">
        <v>131684.20000000001</v>
      </c>
      <c r="F16" s="13">
        <f t="shared" si="0"/>
        <v>41.17647058823529</v>
      </c>
      <c r="G16" s="23" t="s">
        <v>86</v>
      </c>
      <c r="H16" s="23"/>
      <c r="I16" s="23"/>
    </row>
    <row r="17" spans="1:9" ht="15.75" x14ac:dyDescent="0.25">
      <c r="A17" s="3" t="s">
        <v>12</v>
      </c>
      <c r="B17" s="4" t="s">
        <v>49</v>
      </c>
      <c r="C17" s="17">
        <v>8874540.3499999996</v>
      </c>
      <c r="D17" s="17">
        <v>2600100</v>
      </c>
      <c r="E17" s="17">
        <v>848843.21</v>
      </c>
      <c r="F17" s="13">
        <f t="shared" si="0"/>
        <v>29.298418818953252</v>
      </c>
      <c r="G17" s="23" t="s">
        <v>87</v>
      </c>
      <c r="H17" s="23"/>
      <c r="I17" s="23"/>
    </row>
    <row r="18" spans="1:9" ht="31.5" customHeight="1" x14ac:dyDescent="0.25">
      <c r="A18" s="3" t="s">
        <v>13</v>
      </c>
      <c r="B18" s="4" t="s">
        <v>50</v>
      </c>
      <c r="C18" s="17">
        <v>191718.16</v>
      </c>
      <c r="D18" s="17">
        <v>8000</v>
      </c>
      <c r="E18" s="17">
        <v>0</v>
      </c>
      <c r="F18" s="13">
        <f t="shared" si="0"/>
        <v>4.1727919775570559</v>
      </c>
      <c r="G18" s="23"/>
      <c r="H18" s="23"/>
      <c r="I18" s="23"/>
    </row>
    <row r="19" spans="1:9" ht="15.75" x14ac:dyDescent="0.25">
      <c r="A19" s="3" t="s">
        <v>14</v>
      </c>
      <c r="B19" s="4" t="s">
        <v>51</v>
      </c>
      <c r="C19" s="17">
        <f>C20+C21+C22</f>
        <v>9339097.5800000001</v>
      </c>
      <c r="D19" s="17">
        <f>D20+D21+D22</f>
        <v>1412277.2</v>
      </c>
      <c r="E19" s="17">
        <f>E20+E21+E22</f>
        <v>854952.62</v>
      </c>
      <c r="F19" s="13">
        <f t="shared" si="0"/>
        <v>15.122201989027722</v>
      </c>
      <c r="G19" s="23">
        <f t="shared" si="1"/>
        <v>165.18777379733626</v>
      </c>
      <c r="H19" s="23"/>
      <c r="I19" s="23"/>
    </row>
    <row r="20" spans="1:9" ht="15.75" customHeight="1" x14ac:dyDescent="0.25">
      <c r="A20" s="3" t="s">
        <v>15</v>
      </c>
      <c r="B20" s="4" t="s">
        <v>52</v>
      </c>
      <c r="C20" s="17">
        <v>1899627.66</v>
      </c>
      <c r="D20" s="17">
        <v>636552.16</v>
      </c>
      <c r="E20" s="17">
        <v>669862.62</v>
      </c>
      <c r="F20" s="13">
        <f t="shared" si="0"/>
        <v>33.509312030127006</v>
      </c>
      <c r="G20" s="23">
        <f>D20/E20*100</f>
        <v>95.02726991991284</v>
      </c>
      <c r="H20" s="23"/>
      <c r="I20" s="23"/>
    </row>
    <row r="21" spans="1:9" ht="15.75" x14ac:dyDescent="0.25">
      <c r="A21" s="3" t="s">
        <v>16</v>
      </c>
      <c r="B21" s="4" t="s">
        <v>53</v>
      </c>
      <c r="C21" s="17">
        <v>6916469.9199999999</v>
      </c>
      <c r="D21" s="17">
        <v>446725.04</v>
      </c>
      <c r="E21" s="17">
        <v>56090</v>
      </c>
      <c r="F21" s="13">
        <f t="shared" si="0"/>
        <v>6.4588590012981646</v>
      </c>
      <c r="G21" s="27" t="s">
        <v>88</v>
      </c>
      <c r="H21" s="28"/>
      <c r="I21" s="29"/>
    </row>
    <row r="22" spans="1:9" ht="21" customHeight="1" x14ac:dyDescent="0.25">
      <c r="A22" s="3" t="s">
        <v>17</v>
      </c>
      <c r="B22" s="4" t="s">
        <v>54</v>
      </c>
      <c r="C22" s="17">
        <v>523000</v>
      </c>
      <c r="D22" s="17">
        <v>329000</v>
      </c>
      <c r="E22" s="17">
        <v>129000</v>
      </c>
      <c r="F22" s="13">
        <f t="shared" si="0"/>
        <v>62.90630975143403</v>
      </c>
      <c r="G22" s="23">
        <f t="shared" si="1"/>
        <v>255.0387596899225</v>
      </c>
      <c r="H22" s="23"/>
      <c r="I22" s="23"/>
    </row>
    <row r="23" spans="1:9" ht="15.75" x14ac:dyDescent="0.25">
      <c r="A23" s="3" t="s">
        <v>18</v>
      </c>
      <c r="B23" s="4" t="s">
        <v>55</v>
      </c>
      <c r="C23" s="17">
        <f>C24</f>
        <v>731000</v>
      </c>
      <c r="D23" s="17">
        <f>D24</f>
        <v>0</v>
      </c>
      <c r="E23" s="17">
        <f>E24</f>
        <v>0</v>
      </c>
      <c r="F23" s="13">
        <f t="shared" si="0"/>
        <v>0</v>
      </c>
      <c r="G23" s="23">
        <v>0</v>
      </c>
      <c r="H23" s="23"/>
      <c r="I23" s="23"/>
    </row>
    <row r="24" spans="1:9" ht="31.5" x14ac:dyDescent="0.25">
      <c r="A24" s="3" t="s">
        <v>19</v>
      </c>
      <c r="B24" s="4" t="s">
        <v>56</v>
      </c>
      <c r="C24" s="17">
        <v>731000</v>
      </c>
      <c r="D24" s="17">
        <v>0</v>
      </c>
      <c r="E24" s="17">
        <v>0</v>
      </c>
      <c r="F24" s="13">
        <f t="shared" si="0"/>
        <v>0</v>
      </c>
      <c r="G24" s="23">
        <v>0</v>
      </c>
      <c r="H24" s="23"/>
      <c r="I24" s="23"/>
    </row>
    <row r="25" spans="1:9" ht="15.75" x14ac:dyDescent="0.25">
      <c r="A25" s="3" t="s">
        <v>20</v>
      </c>
      <c r="B25" s="4" t="s">
        <v>57</v>
      </c>
      <c r="C25" s="17">
        <f>C26+C27+C28+C29+C30</f>
        <v>67841936.950000003</v>
      </c>
      <c r="D25" s="17">
        <f>D26+D27+D28+D29+D30</f>
        <v>35525452.159999996</v>
      </c>
      <c r="E25" s="17">
        <f>E26+E27+E28+E29+E30</f>
        <v>33472448.620000001</v>
      </c>
      <c r="F25" s="13">
        <f t="shared" si="0"/>
        <v>52.365032245736899</v>
      </c>
      <c r="G25" s="23">
        <f t="shared" si="1"/>
        <v>106.13341307445705</v>
      </c>
      <c r="H25" s="23"/>
      <c r="I25" s="23"/>
    </row>
    <row r="26" spans="1:9" ht="15.75" x14ac:dyDescent="0.25">
      <c r="A26" s="3" t="s">
        <v>21</v>
      </c>
      <c r="B26" s="4" t="s">
        <v>58</v>
      </c>
      <c r="C26" s="17">
        <v>15816399.24</v>
      </c>
      <c r="D26" s="17">
        <v>7884096.79</v>
      </c>
      <c r="E26" s="17">
        <v>7375964.5999999996</v>
      </c>
      <c r="F26" s="13">
        <f t="shared" si="0"/>
        <v>49.847608614108303</v>
      </c>
      <c r="G26" s="23">
        <f t="shared" si="1"/>
        <v>106.88902696197864</v>
      </c>
      <c r="H26" s="23"/>
      <c r="I26" s="23"/>
    </row>
    <row r="27" spans="1:9" ht="15.75" x14ac:dyDescent="0.25">
      <c r="A27" s="3" t="s">
        <v>22</v>
      </c>
      <c r="B27" s="4" t="s">
        <v>59</v>
      </c>
      <c r="C27" s="17">
        <v>37293041.600000001</v>
      </c>
      <c r="D27" s="17">
        <v>21074295.300000001</v>
      </c>
      <c r="E27" s="17">
        <v>20394880.609999999</v>
      </c>
      <c r="F27" s="13">
        <f t="shared" si="0"/>
        <v>56.509993274455795</v>
      </c>
      <c r="G27" s="23">
        <f t="shared" si="1"/>
        <v>103.33130015807433</v>
      </c>
      <c r="H27" s="23"/>
      <c r="I27" s="23"/>
    </row>
    <row r="28" spans="1:9" ht="15.75" x14ac:dyDescent="0.25">
      <c r="A28" s="3" t="s">
        <v>75</v>
      </c>
      <c r="B28" s="4" t="s">
        <v>60</v>
      </c>
      <c r="C28" s="17">
        <v>6701381.5599999996</v>
      </c>
      <c r="D28" s="17">
        <v>3240792.49</v>
      </c>
      <c r="E28" s="17">
        <v>2822399.59</v>
      </c>
      <c r="F28" s="13">
        <f t="shared" si="0"/>
        <v>48.360065174381752</v>
      </c>
      <c r="G28" s="23">
        <v>116.17</v>
      </c>
      <c r="H28" s="23"/>
      <c r="I28" s="23"/>
    </row>
    <row r="29" spans="1:9" ht="15.75" x14ac:dyDescent="0.25">
      <c r="A29" s="3" t="s">
        <v>23</v>
      </c>
      <c r="B29" s="4" t="s">
        <v>61</v>
      </c>
      <c r="C29" s="17">
        <v>295411</v>
      </c>
      <c r="D29" s="17">
        <v>234066</v>
      </c>
      <c r="E29" s="17">
        <v>151976</v>
      </c>
      <c r="F29" s="13">
        <f t="shared" si="0"/>
        <v>79.234016336561609</v>
      </c>
      <c r="G29" s="23">
        <f t="shared" si="1"/>
        <v>154.01510764857608</v>
      </c>
      <c r="H29" s="23"/>
      <c r="I29" s="23"/>
    </row>
    <row r="30" spans="1:9" ht="15.75" x14ac:dyDescent="0.25">
      <c r="A30" s="3" t="s">
        <v>24</v>
      </c>
      <c r="B30" s="4" t="s">
        <v>62</v>
      </c>
      <c r="C30" s="17">
        <v>7735703.5499999998</v>
      </c>
      <c r="D30" s="17">
        <v>3092201.58</v>
      </c>
      <c r="E30" s="17">
        <v>2727227.82</v>
      </c>
      <c r="F30" s="13">
        <f t="shared" si="0"/>
        <v>39.973113757700816</v>
      </c>
      <c r="G30" s="23">
        <f t="shared" si="1"/>
        <v>113.3825915577526</v>
      </c>
      <c r="H30" s="23"/>
      <c r="I30" s="23"/>
    </row>
    <row r="31" spans="1:9" ht="15.75" x14ac:dyDescent="0.25">
      <c r="A31" s="3" t="s">
        <v>25</v>
      </c>
      <c r="B31" s="4" t="s">
        <v>63</v>
      </c>
      <c r="C31" s="17">
        <f>C32+C33</f>
        <v>6441583</v>
      </c>
      <c r="D31" s="17">
        <f>D32+D33</f>
        <v>3060144.23</v>
      </c>
      <c r="E31" s="17">
        <f>E32+E33</f>
        <v>2444986.41</v>
      </c>
      <c r="F31" s="13">
        <f t="shared" si="0"/>
        <v>47.506090195531129</v>
      </c>
      <c r="G31" s="23">
        <f t="shared" si="1"/>
        <v>125.15996888506223</v>
      </c>
      <c r="H31" s="23"/>
      <c r="I31" s="23"/>
    </row>
    <row r="32" spans="1:9" ht="15.75" x14ac:dyDescent="0.25">
      <c r="A32" s="3" t="s">
        <v>26</v>
      </c>
      <c r="B32" s="4" t="s">
        <v>64</v>
      </c>
      <c r="C32" s="17">
        <v>4294417</v>
      </c>
      <c r="D32" s="17">
        <v>2027049.53</v>
      </c>
      <c r="E32" s="17">
        <v>1445821.78</v>
      </c>
      <c r="F32" s="13">
        <f t="shared" si="0"/>
        <v>47.201972467974116</v>
      </c>
      <c r="G32" s="23">
        <f t="shared" si="1"/>
        <v>140.20051143509539</v>
      </c>
      <c r="H32" s="23"/>
      <c r="I32" s="23"/>
    </row>
    <row r="33" spans="1:9" ht="31.5" x14ac:dyDescent="0.25">
      <c r="A33" s="3" t="s">
        <v>27</v>
      </c>
      <c r="B33" s="4" t="s">
        <v>65</v>
      </c>
      <c r="C33" s="17">
        <v>2147166</v>
      </c>
      <c r="D33" s="17">
        <v>1033094.7</v>
      </c>
      <c r="E33" s="17">
        <v>999164.63</v>
      </c>
      <c r="F33" s="15">
        <f t="shared" si="0"/>
        <v>48.1143376897734</v>
      </c>
      <c r="G33" s="23">
        <f t="shared" si="1"/>
        <v>103.39584378602353</v>
      </c>
      <c r="H33" s="23"/>
      <c r="I33" s="23"/>
    </row>
    <row r="34" spans="1:9" ht="15.75" x14ac:dyDescent="0.25">
      <c r="A34" s="3" t="s">
        <v>28</v>
      </c>
      <c r="B34" s="4" t="s">
        <v>66</v>
      </c>
      <c r="C34" s="17">
        <f>C35+C36+C37+C38</f>
        <v>2431574.4</v>
      </c>
      <c r="D34" s="17">
        <f>D35+D36+D37+D38</f>
        <v>1118465.8700000001</v>
      </c>
      <c r="E34" s="17">
        <f>E35+E36+E37+E38</f>
        <v>2147141.34</v>
      </c>
      <c r="F34" s="13">
        <f t="shared" si="0"/>
        <v>45.997600155685149</v>
      </c>
      <c r="G34" s="23">
        <f t="shared" si="1"/>
        <v>52.090928955799441</v>
      </c>
      <c r="H34" s="23"/>
      <c r="I34" s="23"/>
    </row>
    <row r="35" spans="1:9" ht="15.75" x14ac:dyDescent="0.25">
      <c r="A35" s="3" t="s">
        <v>29</v>
      </c>
      <c r="B35" s="4" t="s">
        <v>67</v>
      </c>
      <c r="C35" s="17">
        <v>1778049.72</v>
      </c>
      <c r="D35" s="17">
        <v>861374.34</v>
      </c>
      <c r="E35" s="17">
        <v>836248.37</v>
      </c>
      <c r="F35" s="13">
        <f t="shared" si="0"/>
        <v>48.444896130351175</v>
      </c>
      <c r="G35" s="23">
        <f t="shared" si="1"/>
        <v>103.00460615546552</v>
      </c>
      <c r="H35" s="23"/>
      <c r="I35" s="23"/>
    </row>
    <row r="36" spans="1:9" ht="15.75" x14ac:dyDescent="0.25">
      <c r="A36" s="3" t="s">
        <v>30</v>
      </c>
      <c r="B36" s="4" t="s">
        <v>68</v>
      </c>
      <c r="C36" s="17">
        <v>210879.33</v>
      </c>
      <c r="D36" s="17">
        <v>32761</v>
      </c>
      <c r="E36" s="17">
        <v>1076500</v>
      </c>
      <c r="F36" s="13">
        <f t="shared" si="0"/>
        <v>15.535424927611446</v>
      </c>
      <c r="G36" s="23">
        <f t="shared" si="1"/>
        <v>3.0432884347422204</v>
      </c>
      <c r="H36" s="23"/>
      <c r="I36" s="23"/>
    </row>
    <row r="37" spans="1:9" ht="15.75" x14ac:dyDescent="0.25">
      <c r="A37" s="3" t="s">
        <v>31</v>
      </c>
      <c r="B37" s="4" t="s">
        <v>69</v>
      </c>
      <c r="C37" s="17">
        <v>298245.34999999998</v>
      </c>
      <c r="D37" s="17">
        <v>149228.53</v>
      </c>
      <c r="E37" s="17">
        <v>163972.97</v>
      </c>
      <c r="F37" s="13">
        <f t="shared" si="0"/>
        <v>50.035492590244914</v>
      </c>
      <c r="G37" s="23">
        <f t="shared" si="1"/>
        <v>91.008005770707214</v>
      </c>
      <c r="H37" s="23"/>
      <c r="I37" s="23"/>
    </row>
    <row r="38" spans="1:9" ht="31.5" x14ac:dyDescent="0.25">
      <c r="A38" s="3" t="s">
        <v>32</v>
      </c>
      <c r="B38" s="4" t="s">
        <v>70</v>
      </c>
      <c r="C38" s="17">
        <v>144400</v>
      </c>
      <c r="D38" s="17">
        <v>75102</v>
      </c>
      <c r="E38" s="17">
        <v>70420</v>
      </c>
      <c r="F38" s="13">
        <f t="shared" si="0"/>
        <v>52.00969529085873</v>
      </c>
      <c r="G38" s="23">
        <f t="shared" si="1"/>
        <v>106.6486793524567</v>
      </c>
      <c r="H38" s="23"/>
      <c r="I38" s="23"/>
    </row>
    <row r="39" spans="1:9" ht="15.75" x14ac:dyDescent="0.25">
      <c r="A39" s="3" t="s">
        <v>33</v>
      </c>
      <c r="B39" s="4" t="s">
        <v>71</v>
      </c>
      <c r="C39" s="17">
        <f>C40</f>
        <v>759571</v>
      </c>
      <c r="D39" s="17">
        <f>D40</f>
        <v>339886.35</v>
      </c>
      <c r="E39" s="17">
        <f>E40</f>
        <v>303460.21000000002</v>
      </c>
      <c r="F39" s="13">
        <f t="shared" si="0"/>
        <v>44.747146744675611</v>
      </c>
      <c r="G39" s="23">
        <f t="shared" si="1"/>
        <v>112.00359678127157</v>
      </c>
      <c r="H39" s="23"/>
      <c r="I39" s="23"/>
    </row>
    <row r="40" spans="1:9" ht="15.75" x14ac:dyDescent="0.25">
      <c r="A40" s="11" t="s">
        <v>34</v>
      </c>
      <c r="B40" s="12" t="s">
        <v>72</v>
      </c>
      <c r="C40" s="19">
        <v>759571</v>
      </c>
      <c r="D40" s="19">
        <v>339886.35</v>
      </c>
      <c r="E40" s="19">
        <v>303460.21000000002</v>
      </c>
      <c r="F40" s="14">
        <f t="shared" si="0"/>
        <v>44.747146744675611</v>
      </c>
      <c r="G40" s="23">
        <f t="shared" si="1"/>
        <v>112.00359678127157</v>
      </c>
      <c r="H40" s="23"/>
      <c r="I40" s="23"/>
    </row>
    <row r="41" spans="1:9" ht="23.25" customHeight="1" x14ac:dyDescent="0.25">
      <c r="A41" s="3" t="s">
        <v>35</v>
      </c>
      <c r="B41" s="3"/>
      <c r="C41" s="20">
        <f>C4+C11+C13+C19+C23+C25+C31+C34+C39</f>
        <v>134138040.08000001</v>
      </c>
      <c r="D41" s="20">
        <f>D4+D11+D13+D19+D23+D25+D31+D34+D39</f>
        <v>60513513.619999997</v>
      </c>
      <c r="E41" s="20">
        <f>E4+E11+E13+E19+E23+E25+E31+E34+E39</f>
        <v>56814737.030000009</v>
      </c>
      <c r="F41" s="18">
        <f t="shared" si="0"/>
        <v>45.112865510715459</v>
      </c>
      <c r="G41" s="23">
        <f t="shared" si="1"/>
        <v>106.5102415030926</v>
      </c>
      <c r="H41" s="23"/>
      <c r="I41" s="23"/>
    </row>
    <row r="42" spans="1:9" ht="18.75" x14ac:dyDescent="0.25">
      <c r="A42" s="2"/>
      <c r="D42" s="9"/>
      <c r="E42" s="9"/>
      <c r="F42" s="9"/>
    </row>
  </sheetData>
  <mergeCells count="39">
    <mergeCell ref="G13:I13"/>
    <mergeCell ref="A1:I1"/>
    <mergeCell ref="G3:I3"/>
    <mergeCell ref="G4:I4"/>
    <mergeCell ref="G5:I5"/>
    <mergeCell ref="G6:I6"/>
    <mergeCell ref="G7:I7"/>
    <mergeCell ref="G8:I8"/>
    <mergeCell ref="G10:I10"/>
    <mergeCell ref="G11:I11"/>
    <mergeCell ref="G12:I12"/>
    <mergeCell ref="G9:I9"/>
    <mergeCell ref="G41:I41"/>
    <mergeCell ref="G36:I36"/>
    <mergeCell ref="G26:I26"/>
    <mergeCell ref="G27:I27"/>
    <mergeCell ref="G28:I28"/>
    <mergeCell ref="G29:I29"/>
    <mergeCell ref="G30:I30"/>
    <mergeCell ref="G31:I31"/>
    <mergeCell ref="G32:I32"/>
    <mergeCell ref="G33:I33"/>
    <mergeCell ref="G34:I34"/>
    <mergeCell ref="G35:I35"/>
    <mergeCell ref="G37:I37"/>
    <mergeCell ref="G38:I38"/>
    <mergeCell ref="G39:I39"/>
    <mergeCell ref="G40:I40"/>
    <mergeCell ref="G25:I25"/>
    <mergeCell ref="G14:I14"/>
    <mergeCell ref="G16:I16"/>
    <mergeCell ref="G17:I17"/>
    <mergeCell ref="G18:I18"/>
    <mergeCell ref="G19:I19"/>
    <mergeCell ref="G20:I20"/>
    <mergeCell ref="G21:I21"/>
    <mergeCell ref="G22:I22"/>
    <mergeCell ref="G23:I23"/>
    <mergeCell ref="G24:I24"/>
  </mergeCells>
  <pageMargins left="0.70866141732283472" right="0.70866141732283472" top="0.74803149606299213" bottom="0.74803149606299213" header="0.31496062992125984" footer="0.31496062992125984"/>
  <pageSetup paperSize="9" scale="51" orientation="portrait" verticalDpi="0" r:id="rId1"/>
  <colBreaks count="1" manualBreakCount="1">
    <brk id="9" max="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Пучкова</dc:creator>
  <cp:lastModifiedBy>Finotdel</cp:lastModifiedBy>
  <dcterms:created xsi:type="dcterms:W3CDTF">2017-08-15T12:45:42Z</dcterms:created>
  <dcterms:modified xsi:type="dcterms:W3CDTF">2021-08-02T08:43:04Z</dcterms:modified>
</cp:coreProperties>
</file>