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НА 2021-2023\бюджет на 21-23гг\исполнение\ 1 квартал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41" i="1"/>
  <c r="D31" i="1"/>
  <c r="C31" i="1"/>
  <c r="D25" i="1"/>
  <c r="C25" i="1"/>
  <c r="D19" i="1"/>
  <c r="C19" i="1"/>
  <c r="D13" i="1"/>
  <c r="C13" i="1"/>
  <c r="D11" i="1"/>
  <c r="C11" i="1"/>
  <c r="D4" i="1"/>
  <c r="C4" i="1"/>
  <c r="C41" i="1"/>
  <c r="G16" i="1"/>
  <c r="F15" i="1"/>
  <c r="F7" i="1" l="1"/>
  <c r="G5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2" i="1"/>
  <c r="G19" i="1"/>
  <c r="G17" i="1"/>
  <c r="G13" i="1"/>
  <c r="G12" i="1"/>
  <c r="G11" i="1"/>
  <c r="G10" i="1"/>
  <c r="G8" i="1"/>
  <c r="G7" i="1"/>
  <c r="G6" i="1"/>
  <c r="G4" i="1"/>
  <c r="F5" i="1"/>
  <c r="F6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" i="1"/>
</calcChain>
</file>

<file path=xl/sharedStrings.xml><?xml version="1.0" encoding="utf-8"?>
<sst xmlns="http://schemas.openxmlformats.org/spreadsheetml/2006/main" count="86" uniqueCount="86">
  <si>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</si>
  <si>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</si>
  <si>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</si>
  <si>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</si>
  <si>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</si>
  <si>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</si>
  <si>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</si>
  <si>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</si>
  <si>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</si>
  <si>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</si>
  <si>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</si>
  <si>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</si>
  <si>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</si>
  <si>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</si>
  <si>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</si>
  <si>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</si>
  <si>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</si>
  <si>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</si>
  <si>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</si>
  <si>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</si>
  <si>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</si>
  <si>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</si>
  <si>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</si>
  <si>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</si>
  <si>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</si>
  <si>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</si>
  <si>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</si>
  <si>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</si>
  <si>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</si>
  <si>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</si>
  <si>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</si>
  <si>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</si>
  <si>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</si>
  <si>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</si>
  <si>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</si>
  <si>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ИТОГО</t>
  </si>
  <si>
    <t>0100</t>
  </si>
  <si>
    <t>0102</t>
  </si>
  <si>
    <t>0103</t>
  </si>
  <si>
    <t>0104</t>
  </si>
  <si>
    <t>0106</t>
  </si>
  <si>
    <t>Резервные фонды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</si>
  <si>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</si>
  <si>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</si>
  <si>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</si>
  <si>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</si>
  <si>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</si>
  <si>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</si>
  <si>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</si>
  <si>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</si>
  <si>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</si>
  <si>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</si>
  <si>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</si>
  <si>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</si>
  <si>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</si>
  <si>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</si>
  <si>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</si>
  <si>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</si>
  <si>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</si>
  <si>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</si>
  <si>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</si>
  <si>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</si>
  <si>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</si>
  <si>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</si>
  <si>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</si>
  <si>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</si>
  <si>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</si>
  <si>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</si>
  <si>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</si>
  <si>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</si>
  <si>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</si>
  <si>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</si>
  <si>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</si>
  <si>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 xml:space="preserve">                                                                                                                                                                                                    (руб)</t>
  </si>
  <si>
    <t>Утвержденный бюджет</t>
  </si>
  <si>
    <t>Дополнительное образование детей</t>
  </si>
  <si>
    <t>% исполнения к  утвержденному бюджету</t>
  </si>
  <si>
    <t xml:space="preserve">темп роста/снижения %  </t>
  </si>
  <si>
    <t>Исполнение бюджета Пестяковского муниципального района по расходам в разрезе разделов и подразделов классификации расходов                                 за  1 квартал 2021  года</t>
  </si>
  <si>
    <t>Исполнено за  1 квартал 2020г.</t>
  </si>
  <si>
    <t>Исполнено за 1 квартал 2021 года</t>
  </si>
  <si>
    <t>Гражданская оборона</t>
  </si>
  <si>
    <t>Водное хозяйство</t>
  </si>
  <si>
    <t>0406</t>
  </si>
  <si>
    <t>в 10 раз</t>
  </si>
  <si>
    <t>в 14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</si>
</sst>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4" fontId="4" fillId="0" borderId="0" xfId="2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5" xfId="1" applyFont="1" applyFill="1" applyBorder="1" applyAlignment="1" applyProtection="1">
      <alignment horizontal="center" vertical="top" shrinkToFit="1"/>
    </xf>
    <xf numFmtId="4" fontId="2" fillId="0" borderId="7" xfId="1" applyFont="1" applyFill="1" applyBorder="1" applyAlignment="1" applyProtection="1">
      <alignment horizontal="center" vertical="top" shrinkToFit="1"/>
    </xf>
    <xf numFmtId="4" fontId="2" fillId="0" borderId="5" xfId="1" applyFont="1" applyFill="1" applyBorder="1" applyAlignment="1" applyProtection="1">
      <alignment horizontal="center" vertical="center" shrinkToFit="1"/>
    </xf>
    <xf numFmtId="4" fontId="9" fillId="0" borderId="2" xfId="3" applyNumberFormat="1" applyFont="1" applyFill="1" applyProtection="1">
      <alignment horizontal="right" vertical="top" shrinkToFit="1"/>
    </xf>
    <xf numFmtId="4" fontId="9" fillId="0" borderId="2" xfId="3" applyNumberFormat="1" applyFont="1" applyFill="1" applyAlignment="1" applyProtection="1">
      <alignment horizontal="right" vertical="center" shrinkToFit="1"/>
    </xf>
    <xf numFmtId="4" fontId="2" fillId="0" borderId="1" xfId="1" applyFont="1" applyFill="1" applyBorder="1" applyAlignment="1" applyProtection="1">
      <alignment horizontal="center" vertical="center" shrinkToFit="1"/>
    </xf>
    <xf numFmtId="4" fontId="9" fillId="0" borderId="3" xfId="3" applyNumberFormat="1" applyFont="1" applyFill="1" applyBorder="1" applyAlignment="1" applyProtection="1">
      <alignment horizontal="right" vertical="center" shrinkToFit="1"/>
    </xf>
    <xf numFmtId="4" fontId="9" fillId="0" borderId="1" xfId="1" applyNumberFormat="1" applyFont="1" applyFill="1" applyBorder="1" applyAlignment="1" applyProtection="1">
      <alignment horizontal="right" vertical="center" shrinkToFit="1"/>
    </xf>
    <xf numFmtId="2" fontId="8" fillId="0" borderId="1" xfId="0" applyNumberFormat="1" applyFont="1" applyBorder="1" applyAlignment="1">
      <alignment horizontal="center" vertical="center"/>
    </xf>
    <xf numFmtId="4" fontId="0" fillId="0" borderId="2" xfId="3" applyNumberFormat="1" applyFont="1" applyFill="1" applyAlignment="1" applyProtection="1">
      <alignment horizontal="right" vertical="center" shrinkToFit="1"/>
    </xf>
    <xf numFmtId="2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2" fontId="8" fillId="0" borderId="6" xfId="0" applyNumberFormat="1" applyFont="1" applyBorder="1" applyAlignment="1">
      <alignment horizontal="center" vertical="center"/>
    </xf>
  </cellXfs>
  <cellStyles count="4">
    <cellStyle name="xl36" xfId="2"/>
    <cellStyle name="xl41" xfId="1"/>
    <cellStyle name="xl64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2" zoomScaleNormal="100" zoomScaleSheetLayoutView="100" workbookViewId="0">
      <selection activeCell="A12" sqref="A12:XFD12"/>
    </sheetView>
  </sheetViews>
  <sheetFormatPr defaultRowHeight="15" x14ac:dyDescent="0.25"/>
  <cols>
    <col min="1" max="1" width="46.85546875" customWidth="1"/>
    <col min="2" max="2" width="19.5703125" customWidth="1"/>
    <col min="3" max="3" width="19.5703125" style="7" customWidth="1"/>
    <col min="4" max="4" width="16.28515625" style="7" customWidth="1"/>
    <col min="5" max="5" width="18.85546875" style="7" customWidth="1"/>
    <col min="6" max="6" width="15" style="7" customWidth="1"/>
    <col min="8" max="8" width="9" customWidth="1"/>
    <col min="9" max="9" width="9.140625" hidden="1" customWidth="1"/>
  </cols>
  <sheetData>
    <row r="1" spans="1:9" ht="31.5" customHeight="1" x14ac:dyDescent="0.3">
      <c r="A1" s="24" t="s">
        <v>78</v>
      </c>
      <c r="B1" s="25"/>
      <c r="C1" s="25"/>
      <c r="D1" s="25"/>
      <c r="E1" s="25"/>
      <c r="F1" s="25"/>
      <c r="G1" s="25"/>
      <c r="H1" s="25"/>
      <c r="I1" s="25"/>
    </row>
    <row r="2" spans="1:9" ht="18.75" x14ac:dyDescent="0.25">
      <c r="A2" s="1" t="s">
        <v>73</v>
      </c>
    </row>
    <row r="3" spans="1:9" ht="66" customHeight="1" x14ac:dyDescent="0.25">
      <c r="A3" s="6" t="s">
        <v>0</v>
      </c>
      <c r="B3" s="6" t="s">
        <v>1</v>
      </c>
      <c r="C3" s="8" t="s">
        <v>74</v>
      </c>
      <c r="D3" s="8" t="s">
        <v>80</v>
      </c>
      <c r="E3" s="8" t="s">
        <v>79</v>
      </c>
      <c r="F3" s="10" t="s">
        <v>76</v>
      </c>
      <c r="G3" s="26" t="s">
        <v>77</v>
      </c>
      <c r="H3" s="26"/>
      <c r="I3" s="26"/>
    </row>
    <row r="4" spans="1:9" ht="15.75" x14ac:dyDescent="0.25">
      <c r="A4" s="3" t="s">
        <v>2</v>
      </c>
      <c r="B4" s="4" t="s">
        <v>36</v>
      </c>
      <c r="C4" s="16">
        <f>C5+C6+C7+C8+C9+C10</f>
        <v>32884597.91</v>
      </c>
      <c r="D4" s="16">
        <f>D5+D6+D7+D8+D9+D10</f>
        <v>7596116.1200000001</v>
      </c>
      <c r="E4" s="16">
        <v>7758410.5899999999</v>
      </c>
      <c r="F4" s="13">
        <f>D4/C4*100</f>
        <v>23.099312756657028</v>
      </c>
      <c r="G4" s="23">
        <f>D4/E4*100</f>
        <v>97.908147962558402</v>
      </c>
      <c r="H4" s="23"/>
      <c r="I4" s="23"/>
    </row>
    <row r="5" spans="1:9" ht="47.25" x14ac:dyDescent="0.25">
      <c r="A5" s="5" t="s">
        <v>3</v>
      </c>
      <c r="B5" s="4" t="s">
        <v>37</v>
      </c>
      <c r="C5" s="17">
        <v>1202035.56</v>
      </c>
      <c r="D5" s="17">
        <v>265154.83</v>
      </c>
      <c r="E5" s="17">
        <v>183548.24</v>
      </c>
      <c r="F5" s="15">
        <f t="shared" ref="F5:F41" si="0">D5/C5*100</f>
        <v>22.058817461273776</v>
      </c>
      <c r="G5" s="23">
        <f>D5/E5*100</f>
        <v>144.46056796839895</v>
      </c>
      <c r="H5" s="23"/>
      <c r="I5" s="23"/>
    </row>
    <row r="6" spans="1:9" ht="63" x14ac:dyDescent="0.25">
      <c r="A6" s="5" t="s">
        <v>4</v>
      </c>
      <c r="B6" s="4" t="s">
        <v>38</v>
      </c>
      <c r="C6" s="17">
        <v>818981.71</v>
      </c>
      <c r="D6" s="17">
        <v>101132.96</v>
      </c>
      <c r="E6" s="17">
        <v>215130.73</v>
      </c>
      <c r="F6" s="15">
        <f t="shared" si="0"/>
        <v>12.348622535172368</v>
      </c>
      <c r="G6" s="23">
        <f t="shared" ref="G6:G41" si="1">D6/E6*100</f>
        <v>47.010001778918337</v>
      </c>
      <c r="H6" s="23"/>
      <c r="I6" s="23"/>
    </row>
    <row r="7" spans="1:9" ht="78.75" x14ac:dyDescent="0.25">
      <c r="A7" s="5" t="s">
        <v>5</v>
      </c>
      <c r="B7" s="4" t="s">
        <v>39</v>
      </c>
      <c r="C7" s="17">
        <v>19218667.84</v>
      </c>
      <c r="D7" s="17">
        <v>4783700.8899999997</v>
      </c>
      <c r="E7" s="17">
        <v>2981917.29</v>
      </c>
      <c r="F7" s="15">
        <f t="shared" si="0"/>
        <v>24.89090778729021</v>
      </c>
      <c r="G7" s="23">
        <f t="shared" si="1"/>
        <v>160.42366118075662</v>
      </c>
      <c r="H7" s="23"/>
      <c r="I7" s="23"/>
    </row>
    <row r="8" spans="1:9" ht="63" x14ac:dyDescent="0.25">
      <c r="A8" s="5" t="s">
        <v>6</v>
      </c>
      <c r="B8" s="4" t="s">
        <v>40</v>
      </c>
      <c r="C8" s="17">
        <v>4625010</v>
      </c>
      <c r="D8" s="17">
        <v>872691.62</v>
      </c>
      <c r="E8" s="17">
        <v>933248.13</v>
      </c>
      <c r="F8" s="15">
        <f t="shared" si="0"/>
        <v>18.868967202233076</v>
      </c>
      <c r="G8" s="23">
        <f t="shared" si="1"/>
        <v>93.51121014300881</v>
      </c>
      <c r="H8" s="23"/>
      <c r="I8" s="23"/>
    </row>
    <row r="9" spans="1:9" ht="15.75" x14ac:dyDescent="0.25">
      <c r="A9" s="5" t="s">
        <v>41</v>
      </c>
      <c r="B9" s="4" t="s">
        <v>42</v>
      </c>
      <c r="C9" s="16">
        <v>500000</v>
      </c>
      <c r="D9" s="16">
        <v>0</v>
      </c>
      <c r="E9" s="16">
        <v>0</v>
      </c>
      <c r="F9" s="13">
        <f t="shared" si="0"/>
        <v>0</v>
      </c>
      <c r="G9" s="23"/>
      <c r="H9" s="23"/>
      <c r="I9" s="23"/>
    </row>
    <row r="10" spans="1:9" ht="15.75" x14ac:dyDescent="0.25">
      <c r="A10" s="5" t="s">
        <v>7</v>
      </c>
      <c r="B10" s="4" t="s">
        <v>43</v>
      </c>
      <c r="C10" s="16">
        <v>6519902.7999999998</v>
      </c>
      <c r="D10" s="16">
        <v>1573435.82</v>
      </c>
      <c r="E10" s="16">
        <v>3444566.2</v>
      </c>
      <c r="F10" s="13">
        <f t="shared" si="0"/>
        <v>24.132810998348013</v>
      </c>
      <c r="G10" s="23">
        <f t="shared" si="1"/>
        <v>45.678780102992363</v>
      </c>
      <c r="H10" s="23"/>
      <c r="I10" s="23"/>
    </row>
    <row r="11" spans="1:9" ht="31.5" x14ac:dyDescent="0.25">
      <c r="A11" s="3" t="s">
        <v>8</v>
      </c>
      <c r="B11" s="4" t="s">
        <v>44</v>
      </c>
      <c r="C11" s="22">
        <f>C12</f>
        <v>45622.82</v>
      </c>
      <c r="D11" s="22">
        <f>D12</f>
        <v>2460</v>
      </c>
      <c r="E11" s="17">
        <v>1230</v>
      </c>
      <c r="F11" s="15">
        <f t="shared" si="0"/>
        <v>5.3920384579471419</v>
      </c>
      <c r="G11" s="23">
        <f t="shared" si="1"/>
        <v>200</v>
      </c>
      <c r="H11" s="23"/>
      <c r="I11" s="23"/>
    </row>
    <row r="12" spans="1:9" ht="28.5" customHeight="1" x14ac:dyDescent="0.25">
      <c r="A12" s="5" t="s">
        <v>81</v>
      </c>
      <c r="B12" s="4" t="s">
        <v>45</v>
      </c>
      <c r="C12" s="17">
        <v>45622.82</v>
      </c>
      <c r="D12" s="17">
        <v>2460</v>
      </c>
      <c r="E12" s="17">
        <v>1230</v>
      </c>
      <c r="F12" s="15">
        <f t="shared" si="0"/>
        <v>5.3920384579471419</v>
      </c>
      <c r="G12" s="23">
        <f t="shared" si="1"/>
        <v>200</v>
      </c>
      <c r="H12" s="23"/>
      <c r="I12" s="23"/>
    </row>
    <row r="13" spans="1:9" ht="15.75" x14ac:dyDescent="0.25">
      <c r="A13" s="3" t="s">
        <v>9</v>
      </c>
      <c r="B13" s="4" t="s">
        <v>46</v>
      </c>
      <c r="C13" s="17">
        <f>C14+C15+C16+C17+C18</f>
        <v>12946057.76</v>
      </c>
      <c r="D13" s="17">
        <f>D14+D15+D16+D17+D18</f>
        <v>1635100</v>
      </c>
      <c r="E13" s="17">
        <v>308884.2</v>
      </c>
      <c r="F13" s="13">
        <f t="shared" si="0"/>
        <v>12.630099682175372</v>
      </c>
      <c r="G13" s="23">
        <f t="shared" si="1"/>
        <v>529.35695642574137</v>
      </c>
      <c r="H13" s="23"/>
      <c r="I13" s="23"/>
    </row>
    <row r="14" spans="1:9" ht="15.75" x14ac:dyDescent="0.25">
      <c r="A14" s="3" t="s">
        <v>10</v>
      </c>
      <c r="B14" s="4" t="s">
        <v>47</v>
      </c>
      <c r="C14" s="17">
        <v>1241330.9099999999</v>
      </c>
      <c r="D14" s="17">
        <v>0</v>
      </c>
      <c r="E14" s="17">
        <v>0</v>
      </c>
      <c r="F14" s="13">
        <f t="shared" si="0"/>
        <v>0</v>
      </c>
      <c r="G14" s="23"/>
      <c r="H14" s="23"/>
      <c r="I14" s="23"/>
    </row>
    <row r="15" spans="1:9" ht="15.75" x14ac:dyDescent="0.25">
      <c r="A15" s="3" t="s">
        <v>82</v>
      </c>
      <c r="B15" s="4" t="s">
        <v>83</v>
      </c>
      <c r="C15" s="17">
        <v>984600</v>
      </c>
      <c r="D15" s="17">
        <v>0</v>
      </c>
      <c r="E15" s="17">
        <v>0</v>
      </c>
      <c r="F15" s="13">
        <f t="shared" si="0"/>
        <v>0</v>
      </c>
      <c r="G15" s="21"/>
      <c r="H15" s="21"/>
      <c r="I15" s="21"/>
    </row>
    <row r="16" spans="1:9" ht="15.75" x14ac:dyDescent="0.25">
      <c r="A16" s="3" t="s">
        <v>11</v>
      </c>
      <c r="B16" s="4" t="s">
        <v>48</v>
      </c>
      <c r="C16" s="17">
        <v>1700000</v>
      </c>
      <c r="D16" s="17">
        <v>280000</v>
      </c>
      <c r="E16" s="17">
        <v>131684.20000000001</v>
      </c>
      <c r="F16" s="13">
        <f t="shared" si="0"/>
        <v>16.470588235294116</v>
      </c>
      <c r="G16" s="23">
        <f>D16/E16*100</f>
        <v>212.62991307992908</v>
      </c>
      <c r="H16" s="23"/>
      <c r="I16" s="23"/>
    </row>
    <row r="17" spans="1:9" ht="15.75" x14ac:dyDescent="0.25">
      <c r="A17" s="3" t="s">
        <v>12</v>
      </c>
      <c r="B17" s="4" t="s">
        <v>49</v>
      </c>
      <c r="C17" s="17">
        <v>8874540.3499999996</v>
      </c>
      <c r="D17" s="17">
        <v>1347100</v>
      </c>
      <c r="E17" s="17">
        <v>177200</v>
      </c>
      <c r="F17" s="13">
        <f t="shared" si="0"/>
        <v>15.179377712784866</v>
      </c>
      <c r="G17" s="23">
        <f t="shared" si="1"/>
        <v>760.21444695259595</v>
      </c>
      <c r="H17" s="23"/>
      <c r="I17" s="23"/>
    </row>
    <row r="18" spans="1:9" ht="31.5" customHeight="1" x14ac:dyDescent="0.25">
      <c r="A18" s="3" t="s">
        <v>13</v>
      </c>
      <c r="B18" s="4" t="s">
        <v>50</v>
      </c>
      <c r="C18" s="17">
        <v>145586.5</v>
      </c>
      <c r="D18" s="17">
        <v>8000</v>
      </c>
      <c r="E18" s="17">
        <v>0</v>
      </c>
      <c r="F18" s="13">
        <f t="shared" si="0"/>
        <v>5.4950149910877721</v>
      </c>
      <c r="G18" s="23"/>
      <c r="H18" s="23"/>
      <c r="I18" s="23"/>
    </row>
    <row r="19" spans="1:9" ht="15.75" x14ac:dyDescent="0.25">
      <c r="A19" s="3" t="s">
        <v>14</v>
      </c>
      <c r="B19" s="4" t="s">
        <v>51</v>
      </c>
      <c r="C19" s="17">
        <f>C20+C21+C22</f>
        <v>9000686.7799999993</v>
      </c>
      <c r="D19" s="17">
        <f>D20+D21+D22</f>
        <v>386413.45</v>
      </c>
      <c r="E19" s="17">
        <v>62416.32</v>
      </c>
      <c r="F19" s="13">
        <f t="shared" si="0"/>
        <v>4.2931551718767853</v>
      </c>
      <c r="G19" s="23">
        <f t="shared" si="1"/>
        <v>619.0904077651486</v>
      </c>
      <c r="H19" s="23"/>
      <c r="I19" s="23"/>
    </row>
    <row r="20" spans="1:9" ht="15.75" customHeight="1" x14ac:dyDescent="0.25">
      <c r="A20" s="3" t="s">
        <v>15</v>
      </c>
      <c r="B20" s="4" t="s">
        <v>52</v>
      </c>
      <c r="C20" s="17">
        <v>2010466.66</v>
      </c>
      <c r="D20" s="17">
        <v>309973.45</v>
      </c>
      <c r="E20" s="17">
        <v>30456.32</v>
      </c>
      <c r="F20" s="13">
        <f t="shared" si="0"/>
        <v>15.417985096057251</v>
      </c>
      <c r="G20" s="23" t="s">
        <v>84</v>
      </c>
      <c r="H20" s="23"/>
      <c r="I20" s="23"/>
    </row>
    <row r="21" spans="1:9" ht="15.75" x14ac:dyDescent="0.25">
      <c r="A21" s="3" t="s">
        <v>16</v>
      </c>
      <c r="B21" s="4" t="s">
        <v>53</v>
      </c>
      <c r="C21" s="17">
        <v>6467220.1200000001</v>
      </c>
      <c r="D21" s="17">
        <v>27940</v>
      </c>
      <c r="E21" s="17">
        <v>1960</v>
      </c>
      <c r="F21" s="13">
        <f t="shared" si="0"/>
        <v>0.4320248805757364</v>
      </c>
      <c r="G21" s="23" t="s">
        <v>85</v>
      </c>
      <c r="H21" s="23"/>
      <c r="I21" s="23"/>
    </row>
    <row r="22" spans="1:9" ht="21" customHeight="1" x14ac:dyDescent="0.25">
      <c r="A22" s="3" t="s">
        <v>17</v>
      </c>
      <c r="B22" s="4" t="s">
        <v>54</v>
      </c>
      <c r="C22" s="17">
        <v>523000</v>
      </c>
      <c r="D22" s="17">
        <v>48500</v>
      </c>
      <c r="E22" s="17">
        <v>30000</v>
      </c>
      <c r="F22" s="13">
        <f t="shared" si="0"/>
        <v>9.2734225621414907</v>
      </c>
      <c r="G22" s="23">
        <f t="shared" si="1"/>
        <v>161.66666666666666</v>
      </c>
      <c r="H22" s="23"/>
      <c r="I22" s="23"/>
    </row>
    <row r="23" spans="1:9" ht="15.75" x14ac:dyDescent="0.25">
      <c r="A23" s="3" t="s">
        <v>18</v>
      </c>
      <c r="B23" s="4" t="s">
        <v>55</v>
      </c>
      <c r="C23" s="17">
        <v>577100</v>
      </c>
      <c r="D23" s="17">
        <v>0</v>
      </c>
      <c r="E23" s="17">
        <v>0</v>
      </c>
      <c r="F23" s="13">
        <f t="shared" si="0"/>
        <v>0</v>
      </c>
      <c r="G23" s="23">
        <v>0</v>
      </c>
      <c r="H23" s="23"/>
      <c r="I23" s="23"/>
    </row>
    <row r="24" spans="1:9" ht="31.5" x14ac:dyDescent="0.25">
      <c r="A24" s="3" t="s">
        <v>19</v>
      </c>
      <c r="B24" s="4" t="s">
        <v>56</v>
      </c>
      <c r="C24" s="17">
        <v>577100</v>
      </c>
      <c r="D24" s="17">
        <v>0</v>
      </c>
      <c r="E24" s="17">
        <v>0</v>
      </c>
      <c r="F24" s="13">
        <f t="shared" si="0"/>
        <v>0</v>
      </c>
      <c r="G24" s="23">
        <v>0</v>
      </c>
      <c r="H24" s="23"/>
      <c r="I24" s="23"/>
    </row>
    <row r="25" spans="1:9" ht="15.75" x14ac:dyDescent="0.25">
      <c r="A25" s="3" t="s">
        <v>20</v>
      </c>
      <c r="B25" s="4" t="s">
        <v>57</v>
      </c>
      <c r="C25" s="17">
        <f>C26+C27+C28+C29+C30</f>
        <v>67868559.330000013</v>
      </c>
      <c r="D25" s="17">
        <f>D26+D27+D28+D29+D30</f>
        <v>16769232.35</v>
      </c>
      <c r="E25" s="17">
        <v>15739007.48</v>
      </c>
      <c r="F25" s="13">
        <f t="shared" si="0"/>
        <v>24.708395928167988</v>
      </c>
      <c r="G25" s="23">
        <f t="shared" si="1"/>
        <v>106.54567876220362</v>
      </c>
      <c r="H25" s="23"/>
      <c r="I25" s="23"/>
    </row>
    <row r="26" spans="1:9" ht="15.75" x14ac:dyDescent="0.25">
      <c r="A26" s="3" t="s">
        <v>21</v>
      </c>
      <c r="B26" s="4" t="s">
        <v>58</v>
      </c>
      <c r="C26" s="17">
        <v>15816399.24</v>
      </c>
      <c r="D26" s="17">
        <v>3829682.36</v>
      </c>
      <c r="E26" s="17">
        <v>3982595.4</v>
      </c>
      <c r="F26" s="13">
        <f t="shared" si="0"/>
        <v>24.213364254960474</v>
      </c>
      <c r="G26" s="23">
        <f t="shared" si="1"/>
        <v>96.160467618679007</v>
      </c>
      <c r="H26" s="23"/>
      <c r="I26" s="23"/>
    </row>
    <row r="27" spans="1:9" ht="15.75" x14ac:dyDescent="0.25">
      <c r="A27" s="3" t="s">
        <v>22</v>
      </c>
      <c r="B27" s="4" t="s">
        <v>59</v>
      </c>
      <c r="C27" s="17">
        <v>37293041.600000001</v>
      </c>
      <c r="D27" s="17">
        <v>10042459.15</v>
      </c>
      <c r="E27" s="17">
        <v>9121843.7799999993</v>
      </c>
      <c r="F27" s="13">
        <f t="shared" si="0"/>
        <v>26.92850655013347</v>
      </c>
      <c r="G27" s="23">
        <f t="shared" si="1"/>
        <v>110.09242640197903</v>
      </c>
      <c r="H27" s="23"/>
      <c r="I27" s="23"/>
    </row>
    <row r="28" spans="1:9" ht="15.75" x14ac:dyDescent="0.25">
      <c r="A28" s="3" t="s">
        <v>75</v>
      </c>
      <c r="B28" s="4" t="s">
        <v>60</v>
      </c>
      <c r="C28" s="17">
        <v>6699581.5599999996</v>
      </c>
      <c r="D28" s="17">
        <v>1402914.12</v>
      </c>
      <c r="E28" s="17">
        <v>1246773.1299999999</v>
      </c>
      <c r="F28" s="13">
        <f t="shared" si="0"/>
        <v>20.94032451781959</v>
      </c>
      <c r="G28" s="23">
        <v>116.17</v>
      </c>
      <c r="H28" s="23"/>
      <c r="I28" s="23"/>
    </row>
    <row r="29" spans="1:9" ht="15.75" x14ac:dyDescent="0.25">
      <c r="A29" s="3" t="s">
        <v>23</v>
      </c>
      <c r="B29" s="4" t="s">
        <v>61</v>
      </c>
      <c r="C29" s="17">
        <v>335411</v>
      </c>
      <c r="D29" s="17">
        <v>25810</v>
      </c>
      <c r="E29" s="17">
        <v>11554</v>
      </c>
      <c r="F29" s="13">
        <f t="shared" si="0"/>
        <v>7.6950368354049212</v>
      </c>
      <c r="G29" s="23">
        <f t="shared" si="1"/>
        <v>223.38584040159253</v>
      </c>
      <c r="H29" s="23"/>
      <c r="I29" s="23"/>
    </row>
    <row r="30" spans="1:9" ht="15.75" x14ac:dyDescent="0.25">
      <c r="A30" s="3" t="s">
        <v>24</v>
      </c>
      <c r="B30" s="4" t="s">
        <v>62</v>
      </c>
      <c r="C30" s="17">
        <v>7724125.9299999997</v>
      </c>
      <c r="D30" s="17">
        <v>1468366.72</v>
      </c>
      <c r="E30" s="17">
        <v>1376241.17</v>
      </c>
      <c r="F30" s="13">
        <f t="shared" si="0"/>
        <v>19.010134393290503</v>
      </c>
      <c r="G30" s="23">
        <f t="shared" si="1"/>
        <v>106.69399753533024</v>
      </c>
      <c r="H30" s="23"/>
      <c r="I30" s="23"/>
    </row>
    <row r="31" spans="1:9" ht="15.75" x14ac:dyDescent="0.25">
      <c r="A31" s="3" t="s">
        <v>25</v>
      </c>
      <c r="B31" s="4" t="s">
        <v>63</v>
      </c>
      <c r="C31" s="17">
        <f>C32+C33</f>
        <v>6406093</v>
      </c>
      <c r="D31" s="17">
        <f>D32+D33</f>
        <v>1528575.47</v>
      </c>
      <c r="E31" s="17">
        <v>1149542.4099999999</v>
      </c>
      <c r="F31" s="13">
        <f t="shared" si="0"/>
        <v>23.86127503924779</v>
      </c>
      <c r="G31" s="23">
        <f t="shared" si="1"/>
        <v>132.97251642938517</v>
      </c>
      <c r="H31" s="23"/>
      <c r="I31" s="23"/>
    </row>
    <row r="32" spans="1:9" ht="15.75" x14ac:dyDescent="0.25">
      <c r="A32" s="3" t="s">
        <v>26</v>
      </c>
      <c r="B32" s="4" t="s">
        <v>64</v>
      </c>
      <c r="C32" s="17">
        <v>4298927</v>
      </c>
      <c r="D32" s="17">
        <v>1051896.81</v>
      </c>
      <c r="E32" s="17">
        <v>669946.64</v>
      </c>
      <c r="F32" s="13">
        <f t="shared" si="0"/>
        <v>24.468822336364401</v>
      </c>
      <c r="G32" s="23">
        <f t="shared" si="1"/>
        <v>157.01202859977028</v>
      </c>
      <c r="H32" s="23"/>
      <c r="I32" s="23"/>
    </row>
    <row r="33" spans="1:9" ht="31.5" x14ac:dyDescent="0.25">
      <c r="A33" s="3" t="s">
        <v>27</v>
      </c>
      <c r="B33" s="4" t="s">
        <v>65</v>
      </c>
      <c r="C33" s="17">
        <v>2107166</v>
      </c>
      <c r="D33" s="17">
        <v>476678.66</v>
      </c>
      <c r="E33" s="17">
        <v>479595.77</v>
      </c>
      <c r="F33" s="15">
        <f t="shared" si="0"/>
        <v>22.621789645428976</v>
      </c>
      <c r="G33" s="23">
        <f t="shared" si="1"/>
        <v>99.391756520287899</v>
      </c>
      <c r="H33" s="23"/>
      <c r="I33" s="23"/>
    </row>
    <row r="34" spans="1:9" ht="15.75" x14ac:dyDescent="0.25">
      <c r="A34" s="3" t="s">
        <v>28</v>
      </c>
      <c r="B34" s="4" t="s">
        <v>66</v>
      </c>
      <c r="C34" s="17">
        <f>C35+C36+C38+C37</f>
        <v>2420813.4</v>
      </c>
      <c r="D34" s="17">
        <f>D35+D36+D38+D37</f>
        <v>570860.58000000007</v>
      </c>
      <c r="E34" s="17">
        <v>410513.32</v>
      </c>
      <c r="F34" s="13">
        <f t="shared" si="0"/>
        <v>23.58135410188989</v>
      </c>
      <c r="G34" s="23">
        <f t="shared" si="1"/>
        <v>139.06018445394173</v>
      </c>
      <c r="H34" s="23"/>
      <c r="I34" s="23"/>
    </row>
    <row r="35" spans="1:9" ht="15.75" x14ac:dyDescent="0.25">
      <c r="A35" s="3" t="s">
        <v>29</v>
      </c>
      <c r="B35" s="4" t="s">
        <v>67</v>
      </c>
      <c r="C35" s="17">
        <v>1778049.72</v>
      </c>
      <c r="D35" s="17">
        <v>431508.84</v>
      </c>
      <c r="E35" s="17">
        <v>278527.49</v>
      </c>
      <c r="F35" s="13">
        <f t="shared" si="0"/>
        <v>24.268659933761587</v>
      </c>
      <c r="G35" s="23">
        <f t="shared" si="1"/>
        <v>154.92504528009067</v>
      </c>
      <c r="H35" s="23"/>
      <c r="I35" s="23"/>
    </row>
    <row r="36" spans="1:9" ht="15.75" x14ac:dyDescent="0.25">
      <c r="A36" s="3" t="s">
        <v>30</v>
      </c>
      <c r="B36" s="4" t="s">
        <v>68</v>
      </c>
      <c r="C36" s="17">
        <v>200118.33</v>
      </c>
      <c r="D36" s="17">
        <v>11000</v>
      </c>
      <c r="E36" s="17">
        <v>6900</v>
      </c>
      <c r="F36" s="13">
        <f t="shared" si="0"/>
        <v>5.4967478491350601</v>
      </c>
      <c r="G36" s="23">
        <f t="shared" si="1"/>
        <v>159.42028985507247</v>
      </c>
      <c r="H36" s="23"/>
      <c r="I36" s="23"/>
    </row>
    <row r="37" spans="1:9" ht="15.75" x14ac:dyDescent="0.25">
      <c r="A37" s="3" t="s">
        <v>31</v>
      </c>
      <c r="B37" s="4" t="s">
        <v>69</v>
      </c>
      <c r="C37" s="17">
        <v>298245.34999999998</v>
      </c>
      <c r="D37" s="17">
        <v>92351.74</v>
      </c>
      <c r="E37" s="17">
        <v>91795.83</v>
      </c>
      <c r="F37" s="13">
        <f t="shared" si="0"/>
        <v>30.965022589622944</v>
      </c>
      <c r="G37" s="23">
        <f t="shared" si="1"/>
        <v>100.60559395780832</v>
      </c>
      <c r="H37" s="23"/>
      <c r="I37" s="23"/>
    </row>
    <row r="38" spans="1:9" ht="31.5" x14ac:dyDescent="0.25">
      <c r="A38" s="3" t="s">
        <v>32</v>
      </c>
      <c r="B38" s="4" t="s">
        <v>70</v>
      </c>
      <c r="C38" s="17">
        <v>144400</v>
      </c>
      <c r="D38" s="17">
        <v>36000</v>
      </c>
      <c r="E38" s="17">
        <v>33290</v>
      </c>
      <c r="F38" s="13">
        <f t="shared" si="0"/>
        <v>24.930747922437675</v>
      </c>
      <c r="G38" s="23">
        <f t="shared" si="1"/>
        <v>108.14058275758487</v>
      </c>
      <c r="H38" s="23"/>
      <c r="I38" s="23"/>
    </row>
    <row r="39" spans="1:9" ht="15.75" x14ac:dyDescent="0.25">
      <c r="A39" s="3" t="s">
        <v>33</v>
      </c>
      <c r="B39" s="4" t="s">
        <v>71</v>
      </c>
      <c r="C39" s="17">
        <v>769571</v>
      </c>
      <c r="D39" s="17">
        <v>160026.39000000001</v>
      </c>
      <c r="E39" s="17">
        <v>177971.76</v>
      </c>
      <c r="F39" s="13">
        <f t="shared" si="0"/>
        <v>20.794233410562509</v>
      </c>
      <c r="G39" s="23">
        <f t="shared" si="1"/>
        <v>89.916731733169357</v>
      </c>
      <c r="H39" s="23"/>
      <c r="I39" s="23"/>
    </row>
    <row r="40" spans="1:9" ht="15.75" x14ac:dyDescent="0.25">
      <c r="A40" s="11" t="s">
        <v>34</v>
      </c>
      <c r="B40" s="12" t="s">
        <v>72</v>
      </c>
      <c r="C40" s="19">
        <v>769571</v>
      </c>
      <c r="D40" s="19">
        <v>160026.39000000001</v>
      </c>
      <c r="E40" s="19">
        <v>177971.76</v>
      </c>
      <c r="F40" s="14">
        <f t="shared" si="0"/>
        <v>20.794233410562509</v>
      </c>
      <c r="G40" s="27">
        <f t="shared" si="1"/>
        <v>89.916731733169357</v>
      </c>
      <c r="H40" s="27"/>
      <c r="I40" s="27"/>
    </row>
    <row r="41" spans="1:9" ht="23.25" customHeight="1" x14ac:dyDescent="0.25">
      <c r="A41" s="3" t="s">
        <v>35</v>
      </c>
      <c r="B41" s="3"/>
      <c r="C41" s="20">
        <f>C4+C11+C13+C19+C23+C25+C31+C34+C39</f>
        <v>132919102.00000003</v>
      </c>
      <c r="D41" s="20">
        <f>D4+D11+D13+D19+D23+D25+D31+D34+D39</f>
        <v>28648784.359999999</v>
      </c>
      <c r="E41" s="20">
        <v>25607976.079999998</v>
      </c>
      <c r="F41" s="18">
        <f t="shared" si="0"/>
        <v>21.553549436408314</v>
      </c>
      <c r="G41" s="23">
        <f t="shared" si="1"/>
        <v>111.87445767092423</v>
      </c>
      <c r="H41" s="23"/>
      <c r="I41" s="23"/>
    </row>
    <row r="42" spans="1:9" ht="18.75" x14ac:dyDescent="0.25">
      <c r="A42" s="2"/>
      <c r="D42" s="9"/>
      <c r="E42" s="9"/>
      <c r="F42" s="9"/>
    </row>
  </sheetData>
  <mergeCells count="39">
    <mergeCell ref="G25:I25"/>
    <mergeCell ref="G14:I14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41:I41"/>
    <mergeCell ref="G36:I36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7:I37"/>
    <mergeCell ref="G38:I38"/>
    <mergeCell ref="G39:I39"/>
    <mergeCell ref="G40:I40"/>
    <mergeCell ref="G13:I13"/>
    <mergeCell ref="A1:I1"/>
    <mergeCell ref="G3:I3"/>
    <mergeCell ref="G4:I4"/>
    <mergeCell ref="G5:I5"/>
    <mergeCell ref="G6:I6"/>
    <mergeCell ref="G7:I7"/>
    <mergeCell ref="G8:I8"/>
    <mergeCell ref="G10:I10"/>
    <mergeCell ref="G11:I11"/>
    <mergeCell ref="G12:I12"/>
    <mergeCell ref="G9:I9"/>
  </mergeCells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2017-08-15T12:45:42Z</dcterms:created>
  <dcterms:modified xsi:type="dcterms:W3CDTF">2021-05-12T06:06:21Z</dcterms:modified>
</cp:coreProperties>
</file>