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Сведения об исполнение бюджета  за  2021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E14" i="2" l="1"/>
  <c r="E69" i="2"/>
  <c r="D69" i="2"/>
  <c r="E70" i="2"/>
  <c r="D70" i="2"/>
  <c r="E71" i="2"/>
  <c r="D71" i="2"/>
  <c r="E72" i="2"/>
  <c r="D72" i="2"/>
  <c r="E73" i="2"/>
  <c r="D73" i="2"/>
  <c r="E75" i="2"/>
  <c r="D75" i="2"/>
  <c r="E76" i="2"/>
  <c r="D76" i="2"/>
  <c r="E78" i="2"/>
  <c r="D78" i="2"/>
  <c r="E80" i="2"/>
  <c r="E79" i="2"/>
  <c r="D79" i="2"/>
  <c r="D80" i="2"/>
  <c r="E82" i="2"/>
  <c r="D82" i="2"/>
  <c r="E83" i="2"/>
  <c r="D83" i="2"/>
  <c r="E85" i="2"/>
  <c r="D85" i="2"/>
  <c r="E86" i="2"/>
  <c r="D86" i="2"/>
  <c r="E88" i="2"/>
  <c r="D88" i="2"/>
  <c r="E89" i="2"/>
  <c r="D89" i="2"/>
  <c r="E65" i="2"/>
  <c r="D65" i="2"/>
  <c r="E66" i="2"/>
  <c r="D66" i="2"/>
  <c r="E67" i="2"/>
  <c r="D67" i="2"/>
  <c r="E60" i="2"/>
  <c r="D60" i="2"/>
  <c r="E61" i="2"/>
  <c r="D61" i="2"/>
  <c r="E62" i="2"/>
  <c r="D62" i="2"/>
  <c r="E63" i="2"/>
  <c r="D63" i="2"/>
  <c r="E57" i="2"/>
  <c r="E56" i="2" s="1"/>
  <c r="E55" i="2" s="1"/>
  <c r="E54" i="2" s="1"/>
  <c r="D57" i="2"/>
  <c r="D56" i="2" s="1"/>
  <c r="D55" i="2" s="1"/>
  <c r="D54" i="2" s="1"/>
  <c r="E49" i="2"/>
  <c r="D49" i="2"/>
  <c r="E50" i="2"/>
  <c r="D50" i="2"/>
  <c r="E51" i="2"/>
  <c r="D51" i="2"/>
  <c r="E52" i="2"/>
  <c r="D52" i="2"/>
  <c r="E38" i="2" l="1"/>
  <c r="D38" i="2"/>
  <c r="E39" i="2"/>
  <c r="D39" i="2"/>
  <c r="E42" i="2"/>
  <c r="D42" i="2"/>
  <c r="E46" i="2"/>
  <c r="D46" i="2"/>
  <c r="E47" i="2"/>
  <c r="D47" i="2"/>
  <c r="E43" i="2"/>
  <c r="D43" i="2"/>
  <c r="E44" i="2"/>
  <c r="D44" i="2"/>
  <c r="E40" i="2"/>
  <c r="D40" i="2"/>
  <c r="E23" i="2"/>
  <c r="D23" i="2"/>
  <c r="E24" i="2"/>
  <c r="D24" i="2"/>
  <c r="E25" i="2"/>
  <c r="D25" i="2"/>
  <c r="E26" i="2"/>
  <c r="D26" i="2"/>
  <c r="E27" i="2"/>
  <c r="D27" i="2"/>
  <c r="E29" i="2"/>
  <c r="D29" i="2"/>
  <c r="E30" i="2"/>
  <c r="D30" i="2"/>
  <c r="E32" i="2"/>
  <c r="D32" i="2"/>
  <c r="E33" i="2"/>
  <c r="D33" i="2"/>
  <c r="E36" i="2"/>
  <c r="E35" i="2" s="1"/>
  <c r="D35" i="2"/>
  <c r="D36" i="2"/>
  <c r="E17" i="2"/>
  <c r="D17" i="2"/>
  <c r="E19" i="2"/>
  <c r="D19" i="2"/>
  <c r="E21" i="2"/>
  <c r="D21" i="2"/>
  <c r="E16" i="2" l="1"/>
  <c r="E15" i="2" s="1"/>
  <c r="D16" i="2"/>
  <c r="D15" i="2" s="1"/>
  <c r="F19" i="2"/>
  <c r="F20" i="2"/>
  <c r="F86" i="2"/>
  <c r="F87" i="2"/>
  <c r="F88" i="2"/>
  <c r="F89" i="2"/>
  <c r="F90" i="2"/>
  <c r="E12" i="2" l="1"/>
  <c r="D14" i="2"/>
  <c r="D12" i="2" s="1"/>
  <c r="F15" i="2" l="1"/>
  <c r="F16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5" i="2"/>
  <c r="F14" i="2" l="1"/>
  <c r="F12" i="2"/>
</calcChain>
</file>

<file path=xl/sharedStrings.xml><?xml version="1.0" encoding="utf-8"?>
<sst xmlns="http://schemas.openxmlformats.org/spreadsheetml/2006/main" count="248" uniqueCount="154">
  <si>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</si>
  <si>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</si>
  <si>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</si>
  <si>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</si>
  <si>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</si>
  <si>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</si>
  <si>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</si>
  <si>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</si>
  <si>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</si>
  <si>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</si>
  <si>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</si>
  <si>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</si>
  <si>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</si>
  <si>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</si>
  <si>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</si>
  <si>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</si>
  <si>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</si>
  <si>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</si>
  <si>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</si>
  <si>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</si>
  <si>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</si>
  <si>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</si>
  <si>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</si>
  <si>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</si>
  <si>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</si>
  <si>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</si>
  <si>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</si>
  <si>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</si>
  <si>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</si>
  <si>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</si>
  <si>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</si>
  <si>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</si>
  <si>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</si>
  <si>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</si>
  <si>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</si>
  <si>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</si>
  <si>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</si>
  <si>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</si>
  <si>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</si>
  <si>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</si>
  <si>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</si>
  <si>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</si>
  <si>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</si>
  <si>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</si>
  <si>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</si>
  <si>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</si>
  <si>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</si>
  <si>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</si>
  <si>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</si>
  <si>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</si>
  <si>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</si>
  <si>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</si>
  <si>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</si>
  <si>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</si>
  <si>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</si>
  <si>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</si>
  <si>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</si>
  <si>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</si>
  <si>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</si>
  <si>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</si>
  <si>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</si>
  <si>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</si>
  <si>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</si>
  <si>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</si>
  <si>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</si>
  <si>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</si>
  <si>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</si>
  <si>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</si>
  <si>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</si>
  <si>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</si>
  <si>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</si>
  <si>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</si>
  <si>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</si>
  <si>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</si>
  <si>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</si>
  <si>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</si>
  <si>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</si>
  <si>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</si>
  <si>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</si>
  <si>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</si>
  <si>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000 2022999900 0000 150</t>
  </si>
  <si>
    <t>Наименование 
показателя</t>
  </si>
  <si>
    <t>Код дохода по бюджетной классификации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</si>
  <si>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</si>
  <si>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</si>
  <si>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</si>
  <si>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</si>
  <si>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</si>
  <si>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</si>
  <si>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</si>
  <si>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</si>
  <si>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</si>
  <si>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</si>
  <si>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</si>
  <si>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</si>
  <si>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>%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</si>
  <si>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</si>
  <si>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182 1010201001 0000 110</t>
  </si>
  <si>
    <t>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</si>
  <si>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</si>
  <si>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</si>
  <si>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182 1010203001 0000 110</t>
  </si>
  <si>
    <t>Акцизы по подакцизным товарам (продукции), производимым на территории Российской Федерации</t>
  </si>
  <si>
    <t xml:space="preserve"> 100 1030200001 0000 110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</si>
  <si>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</si>
  <si>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</si>
  <si>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</si>
  <si>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</si>
  <si>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</si>
  <si>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</si>
  <si>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</si>
  <si>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000 1060103013 0000 110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</si>
  <si>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</si>
  <si>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</si>
  <si>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</si>
  <si>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</si>
  <si>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</si>
  <si>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</si>
  <si>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</si>
  <si>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</si>
  <si>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</si>
  <si>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>015 1110501313 0000 120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</si>
  <si>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</si>
  <si>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</si>
  <si>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</si>
  <si>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000 1140601313 0000 430</t>
  </si>
  <si>
    <t xml:space="preserve"> 000 1170505013 0000 180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</si>
  <si>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</si>
  <si>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</si>
  <si>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000 2021500213 0000 150</t>
  </si>
  <si>
    <t xml:space="preserve"> 000 2022999913 0000 150</t>
  </si>
  <si>
    <t xml:space="preserve"> 015 1130199513 0002 130</t>
  </si>
  <si>
    <t xml:space="preserve"> 015 1130199513 0001 130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</si>
  <si>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</si>
  <si>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</si>
  <si>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000 2022021600 0000 150</t>
  </si>
  <si>
    <t xml:space="preserve"> 000 2022021613 0000 150</t>
  </si>
  <si>
    <t xml:space="preserve"> 015 2022021613 0000 150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</si>
  <si>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</si>
  <si>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
Прочие субсидии
</t>
  </si>
  <si>
    <t xml:space="preserve">  
Прочие субсидии бюджетам городских поселений
</t>
  </si>
  <si>
    <t xml:space="preserve">  
Прочие межбюджетные трансферты, передаваемые бюджетам городских поселений
</t>
  </si>
  <si>
    <t xml:space="preserve"> 000 2024000000 0000 150</t>
  </si>
  <si>
    <t xml:space="preserve"> 000 2024999900 0000 150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</si>
  <si>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</si>
  <si>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</si>
  <si>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поселений
</t>
  </si>
  <si>
    <t xml:space="preserve"> 000 2070500013 0000 150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</si>
  <si>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</si>
  <si>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>015 2022999913 0000 150</t>
  </si>
  <si>
    <t>015 2024999913 0000 150</t>
  </si>
  <si>
    <t xml:space="preserve"> 015 2070502013 0000 150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</si>
  <si>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9 месяцев 2021год  Пестяковского городского поселения                                 </t>
  </si>
  <si>
    <t>000 1010201001 0000 110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</si>
</sst>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6" fillId="4" borderId="51" xfId="36" applyNumberFormat="1" applyFill="1" applyBorder="1" applyAlignment="1" applyProtection="1">
      <alignment horizontal="left" wrapText="1"/>
    </xf>
    <xf numFmtId="49" fontId="6" fillId="4" borderId="51" xfId="38" applyNumberFormat="1" applyFill="1" applyBorder="1" applyAlignment="1" applyProtection="1">
      <alignment horizontal="center" vertical="center" wrapText="1"/>
    </xf>
    <xf numFmtId="49" fontId="6" fillId="4" borderId="51" xfId="52" applyNumberFormat="1" applyFill="1" applyBorder="1" applyAlignment="1" applyProtection="1">
      <alignment horizontal="center" vertical="center" wrapText="1"/>
    </xf>
    <xf numFmtId="0" fontId="0" fillId="4" borderId="0" xfId="0" applyFill="1" applyProtection="1">
      <protection locked="0"/>
    </xf>
    <xf numFmtId="0" fontId="7" fillId="4" borderId="51" xfId="183" applyFont="1" applyFill="1" applyBorder="1" applyAlignment="1" applyProtection="1">
      <alignment horizontal="center" wrapText="1"/>
    </xf>
    <xf numFmtId="49" fontId="6" fillId="4" borderId="51" xfId="41" applyFont="1" applyFill="1" applyBorder="1" applyAlignment="1" applyProtection="1">
      <alignment horizontal="center" vertical="center"/>
    </xf>
    <xf numFmtId="165" fontId="6" fillId="4" borderId="51" xfId="190" applyNumberFormat="1" applyFont="1" applyFill="1" applyBorder="1" applyAlignment="1" applyProtection="1">
      <alignment horizontal="right" vertical="center" shrinkToFit="1"/>
    </xf>
    <xf numFmtId="0" fontId="4" fillId="4" borderId="51" xfId="182" applyNumberFormat="1" applyFill="1" applyBorder="1" applyAlignment="1" applyProtection="1">
      <alignment horizontal="left" wrapText="1" indent="2"/>
    </xf>
    <xf numFmtId="49" fontId="7" fillId="4" borderId="51" xfId="13" applyNumberFormat="1" applyFill="1" applyBorder="1" applyAlignment="1" applyProtection="1">
      <alignment horizontal="center"/>
    </xf>
    <xf numFmtId="49" fontId="6" fillId="4" borderId="51" xfId="47" applyNumberFormat="1" applyFill="1" applyBorder="1" applyAlignment="1" applyProtection="1">
      <alignment horizontal="center"/>
    </xf>
    <xf numFmtId="165" fontId="6" fillId="4" borderId="51" xfId="190" applyNumberFormat="1" applyFont="1" applyFill="1" applyBorder="1" applyAlignment="1" applyProtection="1">
      <alignment horizontal="right" shrinkToFit="1"/>
    </xf>
    <xf numFmtId="49" fontId="4" fillId="4" borderId="51" xfId="181" applyNumberFormat="1" applyFill="1" applyBorder="1" applyAlignment="1" applyProtection="1">
      <alignment horizontal="center" vertical="center" wrapText="1"/>
    </xf>
    <xf numFmtId="0" fontId="4" fillId="4" borderId="51" xfId="181" applyFill="1" applyBorder="1" applyAlignment="1">
      <alignment horizontal="center" vertical="center" wrapText="1"/>
    </xf>
    <xf numFmtId="4" fontId="15" fillId="4" borderId="51" xfId="185" applyNumberFormat="1" applyFont="1" applyFill="1" applyBorder="1" applyAlignment="1" applyProtection="1">
      <alignment horizontal="right" vertical="center"/>
    </xf>
    <xf numFmtId="49" fontId="15" fillId="4" borderId="51" xfId="41" applyNumberFormat="1" applyFont="1" applyFill="1" applyBorder="1" applyAlignment="1" applyProtection="1">
      <alignment horizontal="center" vertical="center"/>
    </xf>
    <xf numFmtId="4" fontId="15" fillId="4" borderId="51" xfId="185" applyNumberFormat="1" applyFont="1" applyFill="1" applyBorder="1" applyAlignment="1" applyProtection="1">
      <alignment horizontal="right"/>
    </xf>
    <xf numFmtId="4" fontId="15" fillId="4" borderId="51" xfId="185" applyNumberFormat="1" applyFont="1" applyFill="1" applyBorder="1" applyAlignment="1" applyProtection="1">
      <alignment horizontal="right" shrinkToFit="1"/>
    </xf>
    <xf numFmtId="0" fontId="14" fillId="4" borderId="0" xfId="0" applyFont="1" applyFill="1" applyProtection="1">
      <protection locked="0"/>
    </xf>
    <xf numFmtId="0" fontId="13" fillId="4" borderId="1" xfId="6" applyNumberFormat="1" applyFont="1" applyFill="1" applyProtection="1"/>
    <xf numFmtId="0" fontId="6" fillId="4" borderId="1" xfId="58" applyNumberFormat="1" applyFill="1" applyProtection="1"/>
    <xf numFmtId="4" fontId="13" fillId="4" borderId="51" xfId="185" applyNumberFormat="1" applyFont="1" applyFill="1" applyBorder="1" applyAlignment="1" applyProtection="1">
      <alignment horizontal="right"/>
    </xf>
    <xf numFmtId="49" fontId="4" fillId="4" borderId="51" xfId="181" applyNumberFormat="1" applyFill="1" applyBorder="1" applyAlignment="1" applyProtection="1">
      <alignment horizontal="center" vertical="center" wrapText="1"/>
    </xf>
    <xf numFmtId="0" fontId="4" fillId="4" borderId="51" xfId="18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0" fillId="0" borderId="1" xfId="0" applyBorder="1" applyAlignment="1">
      <alignment horizontal="right" wrapText="1"/>
    </xf>
    <xf numFmtId="0" fontId="6" fillId="4" borderId="51" xfId="38" applyNumberFormat="1" applyFill="1" applyBorder="1" applyAlignment="1" applyProtection="1">
      <alignment horizontal="left" wrapText="1" indent="1"/>
    </xf>
    <xf numFmtId="0" fontId="2" fillId="4" borderId="51" xfId="2" applyFill="1" applyBorder="1" applyProtection="1">
      <alignment horizontal="center" wrapText="1"/>
    </xf>
    <xf numFmtId="49" fontId="6" fillId="4" borderId="51" xfId="47" applyFont="1" applyFill="1" applyBorder="1" applyAlignment="1" applyProtection="1">
      <alignment horizontal="center" vertical="center"/>
    </xf>
    <xf numFmtId="4" fontId="15" fillId="4" borderId="51" xfId="47" applyNumberFormat="1" applyFont="1" applyFill="1" applyBorder="1" applyAlignment="1" applyProtection="1">
      <alignment horizontal="center" vertical="center"/>
    </xf>
    <xf numFmtId="0" fontId="7" fillId="4" borderId="51" xfId="13" applyFill="1" applyBorder="1" applyAlignment="1" applyProtection="1">
      <alignment horizontal="center"/>
    </xf>
    <xf numFmtId="49" fontId="6" fillId="4" borderId="51" xfId="52" applyFont="1" applyFill="1" applyBorder="1" applyAlignment="1" applyProtection="1">
      <alignment horizontal="center"/>
    </xf>
    <xf numFmtId="49" fontId="7" fillId="4" borderId="51" xfId="13" applyNumberFormat="1" applyFont="1" applyFill="1" applyBorder="1" applyAlignment="1" applyProtection="1">
      <alignment horizontal="center"/>
    </xf>
    <xf numFmtId="0" fontId="4" fillId="4" borderId="51" xfId="182" applyNumberFormat="1" applyFont="1" applyFill="1" applyBorder="1" applyAlignment="1" applyProtection="1">
      <alignment horizontal="left" wrapText="1" indent="2"/>
    </xf>
    <xf numFmtId="49" fontId="6" fillId="0" borderId="51" xfId="47" applyNumberFormat="1" applyFont="1" applyBorder="1" applyAlignment="1" applyProtection="1">
      <alignment horizontal="center"/>
    </xf>
    <xf numFmtId="49" fontId="7" fillId="0" borderId="51" xfId="13" applyNumberFormat="1" applyBorder="1" applyAlignment="1" applyProtection="1">
      <alignment horizontal="center"/>
    </xf>
    <xf numFmtId="49" fontId="6" fillId="0" borderId="51" xfId="47" applyNumberFormat="1" applyBorder="1" applyAlignment="1" applyProtection="1">
      <alignment horizontal="center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0"/>
  <sheetViews>
    <sheetView tabSelected="1" zoomScaleNormal="100" workbookViewId="0">
      <selection activeCell="N16" sqref="N16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0" customWidth="1"/>
    <col min="5" max="5" width="13.42578125" style="10" customWidth="1"/>
    <col min="6" max="6" width="8.710937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30" t="s">
        <v>152</v>
      </c>
      <c r="B3" s="31"/>
      <c r="C3" s="31"/>
      <c r="D3" s="31"/>
      <c r="E3" s="31"/>
      <c r="F3" s="31"/>
      <c r="G3" s="6"/>
      <c r="H3" s="6"/>
      <c r="I3" s="6"/>
      <c r="J3" s="6"/>
      <c r="K3" s="6"/>
      <c r="L3" s="6"/>
      <c r="M3" s="6"/>
      <c r="N3" s="6"/>
    </row>
    <row r="5" spans="1:14" x14ac:dyDescent="0.25">
      <c r="D5" s="24"/>
    </row>
    <row r="6" spans="1:14" ht="12.95" customHeight="1" x14ac:dyDescent="0.25">
      <c r="A6" s="5"/>
      <c r="B6" s="5"/>
      <c r="C6" s="5"/>
      <c r="D6" s="25"/>
      <c r="E6" s="32" t="s">
        <v>5</v>
      </c>
      <c r="F6" s="33"/>
      <c r="G6" s="2"/>
    </row>
    <row r="7" spans="1:14" ht="33.75" hidden="1" customHeight="1" x14ac:dyDescent="0.25">
      <c r="A7" s="3"/>
      <c r="B7" s="3"/>
      <c r="C7" s="3"/>
      <c r="D7" s="26"/>
      <c r="E7" s="26"/>
      <c r="F7" s="4"/>
      <c r="G7" s="2" t="s">
        <v>4</v>
      </c>
    </row>
    <row r="9" spans="1:14" ht="15" customHeight="1" x14ac:dyDescent="0.25">
      <c r="A9" s="28" t="s">
        <v>81</v>
      </c>
      <c r="B9" s="28" t="s">
        <v>91</v>
      </c>
      <c r="C9" s="28" t="s">
        <v>82</v>
      </c>
      <c r="D9" s="19"/>
      <c r="E9" s="29"/>
      <c r="F9" s="29"/>
    </row>
    <row r="10" spans="1:14" ht="48" customHeight="1" x14ac:dyDescent="0.25">
      <c r="A10" s="29"/>
      <c r="B10" s="29"/>
      <c r="C10" s="29"/>
      <c r="D10" s="8" t="s">
        <v>92</v>
      </c>
      <c r="E10" s="8" t="s">
        <v>93</v>
      </c>
      <c r="F10" s="8" t="s">
        <v>95</v>
      </c>
    </row>
    <row r="11" spans="1:14" x14ac:dyDescent="0.25">
      <c r="A11" s="18" t="s">
        <v>0</v>
      </c>
      <c r="B11" s="18" t="s">
        <v>1</v>
      </c>
      <c r="C11" s="18" t="s">
        <v>2</v>
      </c>
      <c r="D11" s="9" t="s">
        <v>6</v>
      </c>
      <c r="E11" s="9" t="s">
        <v>7</v>
      </c>
      <c r="F11" s="9"/>
    </row>
    <row r="12" spans="1:14" x14ac:dyDescent="0.25">
      <c r="A12" s="7" t="s">
        <v>8</v>
      </c>
      <c r="B12" s="11" t="s">
        <v>3</v>
      </c>
      <c r="C12" s="12" t="s">
        <v>9</v>
      </c>
      <c r="D12" s="20">
        <f>D14+D69</f>
        <v>32009080.82</v>
      </c>
      <c r="E12" s="20">
        <f>E14+E69</f>
        <v>25040824.900000002</v>
      </c>
      <c r="F12" s="13">
        <f>E12/D12</f>
        <v>0.78230377938106632</v>
      </c>
    </row>
    <row r="13" spans="1:14" ht="15.75" x14ac:dyDescent="0.25">
      <c r="A13" s="34" t="s">
        <v>10</v>
      </c>
      <c r="B13" s="35"/>
      <c r="C13" s="36"/>
      <c r="D13" s="21"/>
      <c r="E13" s="37"/>
      <c r="F13" s="13"/>
    </row>
    <row r="14" spans="1:14" x14ac:dyDescent="0.25">
      <c r="A14" s="14" t="s">
        <v>11</v>
      </c>
      <c r="B14" s="38" t="s">
        <v>3</v>
      </c>
      <c r="C14" s="39" t="s">
        <v>12</v>
      </c>
      <c r="D14" s="22">
        <f>D15+D23+D38+D49+D54+D60+D65</f>
        <v>14801617.75</v>
      </c>
      <c r="E14" s="22">
        <f>E15+E23+E38+E49+E54+E60+E65</f>
        <v>11233985.440000001</v>
      </c>
      <c r="F14" s="17">
        <f t="shared" ref="F14:F77" si="0">E14/D14</f>
        <v>0.75897010919634111</v>
      </c>
    </row>
    <row r="15" spans="1:14" x14ac:dyDescent="0.25">
      <c r="A15" s="14" t="s">
        <v>13</v>
      </c>
      <c r="B15" s="38" t="s">
        <v>3</v>
      </c>
      <c r="C15" s="39" t="s">
        <v>14</v>
      </c>
      <c r="D15" s="22">
        <f>D16</f>
        <v>11644730</v>
      </c>
      <c r="E15" s="22">
        <f>E16</f>
        <v>9412718.7600000016</v>
      </c>
      <c r="F15" s="17">
        <f t="shared" si="0"/>
        <v>0.80832434586289259</v>
      </c>
    </row>
    <row r="16" spans="1:14" x14ac:dyDescent="0.25">
      <c r="A16" s="14" t="s">
        <v>15</v>
      </c>
      <c r="B16" s="38" t="s">
        <v>3</v>
      </c>
      <c r="C16" s="39" t="s">
        <v>16</v>
      </c>
      <c r="D16" s="22">
        <f>D17+D19+D21</f>
        <v>11644730</v>
      </c>
      <c r="E16" s="22">
        <f>E17+E19+E21</f>
        <v>9412718.7600000016</v>
      </c>
      <c r="F16" s="17">
        <f t="shared" si="0"/>
        <v>0.80832434586289259</v>
      </c>
    </row>
    <row r="17" spans="1:6" ht="78.75" customHeight="1" x14ac:dyDescent="0.25">
      <c r="A17" s="14" t="s">
        <v>96</v>
      </c>
      <c r="B17" s="38" t="s">
        <v>3</v>
      </c>
      <c r="C17" s="39" t="s">
        <v>153</v>
      </c>
      <c r="D17" s="27">
        <f>D18</f>
        <v>11520000</v>
      </c>
      <c r="E17" s="27">
        <f>E18</f>
        <v>9263110.3300000001</v>
      </c>
      <c r="F17" s="17">
        <f t="shared" si="0"/>
        <v>0.80408943836805558</v>
      </c>
    </row>
    <row r="18" spans="1:6" ht="80.25" customHeight="1" x14ac:dyDescent="0.25">
      <c r="A18" s="14" t="s">
        <v>96</v>
      </c>
      <c r="B18" s="40" t="s">
        <v>3</v>
      </c>
      <c r="C18" s="39" t="s">
        <v>97</v>
      </c>
      <c r="D18" s="27">
        <v>11520000</v>
      </c>
      <c r="E18" s="27">
        <v>9263110.3300000001</v>
      </c>
      <c r="F18" s="17">
        <f t="shared" si="0"/>
        <v>0.80408943836805558</v>
      </c>
    </row>
    <row r="19" spans="1:6" ht="115.5" x14ac:dyDescent="0.25">
      <c r="A19" s="14" t="s">
        <v>138</v>
      </c>
      <c r="B19" s="40" t="s">
        <v>3</v>
      </c>
      <c r="C19" s="39" t="s">
        <v>98</v>
      </c>
      <c r="D19" s="22">
        <f>D20</f>
        <v>34730</v>
      </c>
      <c r="E19" s="22">
        <f>E20</f>
        <v>886.47</v>
      </c>
      <c r="F19" s="17">
        <f t="shared" si="0"/>
        <v>2.5524618485459259E-2</v>
      </c>
    </row>
    <row r="20" spans="1:6" ht="115.5" x14ac:dyDescent="0.25">
      <c r="A20" s="14" t="s">
        <v>138</v>
      </c>
      <c r="B20" s="40" t="s">
        <v>3</v>
      </c>
      <c r="C20" s="39" t="s">
        <v>94</v>
      </c>
      <c r="D20" s="27">
        <v>34730</v>
      </c>
      <c r="E20" s="27">
        <v>886.47</v>
      </c>
      <c r="F20" s="17">
        <f t="shared" si="0"/>
        <v>2.5524618485459259E-2</v>
      </c>
    </row>
    <row r="21" spans="1:6" ht="51.75" x14ac:dyDescent="0.25">
      <c r="A21" s="14" t="s">
        <v>99</v>
      </c>
      <c r="B21" s="38" t="s">
        <v>3</v>
      </c>
      <c r="C21" s="39" t="s">
        <v>100</v>
      </c>
      <c r="D21" s="22">
        <f>D22</f>
        <v>90000</v>
      </c>
      <c r="E21" s="22">
        <f>E22</f>
        <v>148721.96</v>
      </c>
      <c r="F21" s="17">
        <f t="shared" si="0"/>
        <v>1.6524662222222222</v>
      </c>
    </row>
    <row r="22" spans="1:6" ht="51.75" x14ac:dyDescent="0.25">
      <c r="A22" s="14" t="s">
        <v>99</v>
      </c>
      <c r="B22" s="38" t="s">
        <v>3</v>
      </c>
      <c r="C22" s="39" t="s">
        <v>101</v>
      </c>
      <c r="D22" s="27">
        <v>90000</v>
      </c>
      <c r="E22" s="27">
        <v>148721.96</v>
      </c>
      <c r="F22" s="17">
        <f t="shared" si="0"/>
        <v>1.6524662222222222</v>
      </c>
    </row>
    <row r="23" spans="1:6" ht="39" x14ac:dyDescent="0.25">
      <c r="A23" s="14" t="s">
        <v>17</v>
      </c>
      <c r="B23" s="38" t="s">
        <v>3</v>
      </c>
      <c r="C23" s="39" t="s">
        <v>18</v>
      </c>
      <c r="D23" s="22">
        <f>D24</f>
        <v>897630</v>
      </c>
      <c r="E23" s="22">
        <f>E24</f>
        <v>665620.24</v>
      </c>
      <c r="F23" s="17">
        <f t="shared" si="0"/>
        <v>0.74153074206521619</v>
      </c>
    </row>
    <row r="24" spans="1:6" ht="39" x14ac:dyDescent="0.25">
      <c r="A24" s="41" t="s">
        <v>19</v>
      </c>
      <c r="B24" s="38" t="s">
        <v>3</v>
      </c>
      <c r="C24" s="39" t="s">
        <v>20</v>
      </c>
      <c r="D24" s="22">
        <f>D25</f>
        <v>897630</v>
      </c>
      <c r="E24" s="22">
        <f>E25</f>
        <v>665620.24</v>
      </c>
      <c r="F24" s="17">
        <f t="shared" si="0"/>
        <v>0.74153074206521619</v>
      </c>
    </row>
    <row r="25" spans="1:6" ht="39" x14ac:dyDescent="0.25">
      <c r="A25" s="41" t="s">
        <v>102</v>
      </c>
      <c r="B25" s="38">
        <v>10</v>
      </c>
      <c r="C25" s="39" t="s">
        <v>103</v>
      </c>
      <c r="D25" s="22">
        <f>D26+D29+D32+D35</f>
        <v>897630</v>
      </c>
      <c r="E25" s="22">
        <f>E26+E29+E32+E35</f>
        <v>665620.24</v>
      </c>
      <c r="F25" s="17">
        <f t="shared" si="0"/>
        <v>0.74153074206521619</v>
      </c>
    </row>
    <row r="26" spans="1:6" ht="77.25" x14ac:dyDescent="0.25">
      <c r="A26" s="14" t="s">
        <v>21</v>
      </c>
      <c r="B26" s="38" t="s">
        <v>3</v>
      </c>
      <c r="C26" s="39" t="s">
        <v>22</v>
      </c>
      <c r="D26" s="22">
        <f>D27</f>
        <v>412160</v>
      </c>
      <c r="E26" s="22">
        <f>E27</f>
        <v>301906.57</v>
      </c>
      <c r="F26" s="17">
        <f t="shared" si="0"/>
        <v>0.73249847146739133</v>
      </c>
    </row>
    <row r="27" spans="1:6" ht="128.25" x14ac:dyDescent="0.25">
      <c r="A27" s="14" t="s">
        <v>104</v>
      </c>
      <c r="B27" s="38" t="s">
        <v>3</v>
      </c>
      <c r="C27" s="39" t="s">
        <v>105</v>
      </c>
      <c r="D27" s="22">
        <f>D28</f>
        <v>412160</v>
      </c>
      <c r="E27" s="22">
        <f>E28</f>
        <v>301906.57</v>
      </c>
      <c r="F27" s="17">
        <f t="shared" si="0"/>
        <v>0.73249847146739133</v>
      </c>
    </row>
    <row r="28" spans="1:6" ht="128.25" x14ac:dyDescent="0.25">
      <c r="A28" s="14" t="s">
        <v>104</v>
      </c>
      <c r="B28" s="40" t="s">
        <v>3</v>
      </c>
      <c r="C28" s="39" t="s">
        <v>83</v>
      </c>
      <c r="D28" s="27">
        <v>412160</v>
      </c>
      <c r="E28" s="27">
        <v>301906.57</v>
      </c>
      <c r="F28" s="17">
        <f t="shared" si="0"/>
        <v>0.73249847146739133</v>
      </c>
    </row>
    <row r="29" spans="1:6" ht="90" x14ac:dyDescent="0.25">
      <c r="A29" s="14" t="s">
        <v>23</v>
      </c>
      <c r="B29" s="38" t="s">
        <v>3</v>
      </c>
      <c r="C29" s="39" t="s">
        <v>24</v>
      </c>
      <c r="D29" s="22">
        <f>D30</f>
        <v>2350</v>
      </c>
      <c r="E29" s="22">
        <f>E30</f>
        <v>2157.92</v>
      </c>
      <c r="F29" s="17">
        <f t="shared" si="0"/>
        <v>0.91826382978723409</v>
      </c>
    </row>
    <row r="30" spans="1:6" ht="141" x14ac:dyDescent="0.25">
      <c r="A30" s="14" t="s">
        <v>106</v>
      </c>
      <c r="B30" s="38" t="s">
        <v>3</v>
      </c>
      <c r="C30" s="39" t="s">
        <v>107</v>
      </c>
      <c r="D30" s="22">
        <f>D31</f>
        <v>2350</v>
      </c>
      <c r="E30" s="22">
        <f>E31</f>
        <v>2157.92</v>
      </c>
      <c r="F30" s="17">
        <f t="shared" si="0"/>
        <v>0.91826382978723409</v>
      </c>
    </row>
    <row r="31" spans="1:6" ht="141" x14ac:dyDescent="0.25">
      <c r="A31" s="14" t="s">
        <v>106</v>
      </c>
      <c r="B31" s="40" t="s">
        <v>3</v>
      </c>
      <c r="C31" s="39" t="s">
        <v>84</v>
      </c>
      <c r="D31" s="27">
        <v>2350</v>
      </c>
      <c r="E31" s="27">
        <v>2157.92</v>
      </c>
      <c r="F31" s="17">
        <f t="shared" si="0"/>
        <v>0.91826382978723409</v>
      </c>
    </row>
    <row r="32" spans="1:6" ht="77.25" x14ac:dyDescent="0.25">
      <c r="A32" s="14" t="s">
        <v>25</v>
      </c>
      <c r="B32" s="38" t="s">
        <v>3</v>
      </c>
      <c r="C32" s="39" t="s">
        <v>26</v>
      </c>
      <c r="D32" s="22">
        <f>D33</f>
        <v>542170</v>
      </c>
      <c r="E32" s="22">
        <f>E33</f>
        <v>414852.9</v>
      </c>
      <c r="F32" s="17">
        <f t="shared" si="0"/>
        <v>0.76517125624804028</v>
      </c>
    </row>
    <row r="33" spans="1:6" ht="128.25" x14ac:dyDescent="0.25">
      <c r="A33" s="14" t="s">
        <v>27</v>
      </c>
      <c r="B33" s="38" t="s">
        <v>3</v>
      </c>
      <c r="C33" s="39" t="s">
        <v>108</v>
      </c>
      <c r="D33" s="22">
        <f>D34</f>
        <v>542170</v>
      </c>
      <c r="E33" s="22">
        <f>E34</f>
        <v>414852.9</v>
      </c>
      <c r="F33" s="17">
        <f t="shared" si="0"/>
        <v>0.76517125624804028</v>
      </c>
    </row>
    <row r="34" spans="1:6" ht="128.25" x14ac:dyDescent="0.25">
      <c r="A34" s="14" t="s">
        <v>27</v>
      </c>
      <c r="B34" s="40" t="s">
        <v>3</v>
      </c>
      <c r="C34" s="39" t="s">
        <v>85</v>
      </c>
      <c r="D34" s="27">
        <v>542170</v>
      </c>
      <c r="E34" s="27">
        <v>414852.9</v>
      </c>
      <c r="F34" s="17">
        <f t="shared" si="0"/>
        <v>0.76517125624804028</v>
      </c>
    </row>
    <row r="35" spans="1:6" ht="77.25" x14ac:dyDescent="0.25">
      <c r="A35" s="14" t="s">
        <v>28</v>
      </c>
      <c r="B35" s="38" t="s">
        <v>3</v>
      </c>
      <c r="C35" s="39" t="s">
        <v>29</v>
      </c>
      <c r="D35" s="22">
        <f>D36</f>
        <v>-59050</v>
      </c>
      <c r="E35" s="22">
        <f>E36</f>
        <v>-53297.15</v>
      </c>
      <c r="F35" s="17">
        <f t="shared" si="0"/>
        <v>0.90257662997459787</v>
      </c>
    </row>
    <row r="36" spans="1:6" ht="128.25" x14ac:dyDescent="0.25">
      <c r="A36" s="14" t="s">
        <v>109</v>
      </c>
      <c r="B36" s="38" t="s">
        <v>3</v>
      </c>
      <c r="C36" s="39" t="s">
        <v>110</v>
      </c>
      <c r="D36" s="22">
        <f>D37</f>
        <v>-59050</v>
      </c>
      <c r="E36" s="22">
        <f>E37</f>
        <v>-53297.15</v>
      </c>
      <c r="F36" s="17">
        <f t="shared" si="0"/>
        <v>0.90257662997459787</v>
      </c>
    </row>
    <row r="37" spans="1:6" ht="128.25" x14ac:dyDescent="0.25">
      <c r="A37" s="14" t="s">
        <v>109</v>
      </c>
      <c r="B37" s="40" t="s">
        <v>3</v>
      </c>
      <c r="C37" s="39" t="s">
        <v>86</v>
      </c>
      <c r="D37" s="27">
        <v>-59050</v>
      </c>
      <c r="E37" s="27">
        <v>-53297.15</v>
      </c>
      <c r="F37" s="17">
        <f t="shared" si="0"/>
        <v>0.90257662997459787</v>
      </c>
    </row>
    <row r="38" spans="1:6" x14ac:dyDescent="0.25">
      <c r="A38" s="14" t="s">
        <v>30</v>
      </c>
      <c r="B38" s="38" t="s">
        <v>3</v>
      </c>
      <c r="C38" s="39" t="s">
        <v>31</v>
      </c>
      <c r="D38" s="22">
        <f>D39+D42</f>
        <v>1350000</v>
      </c>
      <c r="E38" s="22">
        <f>E39+E42</f>
        <v>515270.88000000006</v>
      </c>
      <c r="F38" s="17">
        <f t="shared" si="0"/>
        <v>0.3816821333333334</v>
      </c>
    </row>
    <row r="39" spans="1:6" x14ac:dyDescent="0.25">
      <c r="A39" s="14" t="s">
        <v>32</v>
      </c>
      <c r="B39" s="38" t="s">
        <v>3</v>
      </c>
      <c r="C39" s="39" t="s">
        <v>33</v>
      </c>
      <c r="D39" s="22">
        <f>D40</f>
        <v>310000</v>
      </c>
      <c r="E39" s="22">
        <f>E40</f>
        <v>21387.59</v>
      </c>
      <c r="F39" s="17">
        <f t="shared" si="0"/>
        <v>6.8992225806451618E-2</v>
      </c>
    </row>
    <row r="40" spans="1:6" ht="51.75" x14ac:dyDescent="0.25">
      <c r="A40" s="41" t="s">
        <v>34</v>
      </c>
      <c r="B40" s="38" t="s">
        <v>3</v>
      </c>
      <c r="C40" s="39" t="s">
        <v>111</v>
      </c>
      <c r="D40" s="22">
        <f>D41</f>
        <v>310000</v>
      </c>
      <c r="E40" s="22">
        <f>E41</f>
        <v>21387.59</v>
      </c>
      <c r="F40" s="17">
        <f t="shared" si="0"/>
        <v>6.8992225806451618E-2</v>
      </c>
    </row>
    <row r="41" spans="1:6" s="10" customFormat="1" ht="51.75" x14ac:dyDescent="0.25">
      <c r="A41" s="41" t="s">
        <v>112</v>
      </c>
      <c r="B41" s="40" t="s">
        <v>3</v>
      </c>
      <c r="C41" s="39" t="s">
        <v>113</v>
      </c>
      <c r="D41" s="27">
        <v>310000</v>
      </c>
      <c r="E41" s="27">
        <v>21387.59</v>
      </c>
      <c r="F41" s="17">
        <f t="shared" si="0"/>
        <v>6.8992225806451618E-2</v>
      </c>
    </row>
    <row r="42" spans="1:6" s="10" customFormat="1" x14ac:dyDescent="0.25">
      <c r="A42" s="14" t="s">
        <v>35</v>
      </c>
      <c r="B42" s="38" t="s">
        <v>3</v>
      </c>
      <c r="C42" s="39" t="s">
        <v>36</v>
      </c>
      <c r="D42" s="22">
        <f>D43+D46</f>
        <v>1040000</v>
      </c>
      <c r="E42" s="22">
        <f>E43+E46</f>
        <v>493883.29000000004</v>
      </c>
      <c r="F42" s="17">
        <f t="shared" si="0"/>
        <v>0.47488777884615391</v>
      </c>
    </row>
    <row r="43" spans="1:6" s="10" customFormat="1" x14ac:dyDescent="0.25">
      <c r="A43" s="14" t="s">
        <v>37</v>
      </c>
      <c r="B43" s="38" t="s">
        <v>3</v>
      </c>
      <c r="C43" s="39" t="s">
        <v>38</v>
      </c>
      <c r="D43" s="22">
        <f>D44</f>
        <v>650000</v>
      </c>
      <c r="E43" s="22">
        <f>E44</f>
        <v>423103.65</v>
      </c>
      <c r="F43" s="17">
        <f t="shared" si="0"/>
        <v>0.65092869230769235</v>
      </c>
    </row>
    <row r="44" spans="1:6" s="10" customFormat="1" ht="39" x14ac:dyDescent="0.25">
      <c r="A44" s="14" t="s">
        <v>114</v>
      </c>
      <c r="B44" s="38" t="s">
        <v>3</v>
      </c>
      <c r="C44" s="39" t="s">
        <v>115</v>
      </c>
      <c r="D44" s="22">
        <f>D45</f>
        <v>650000</v>
      </c>
      <c r="E44" s="22">
        <f>E45</f>
        <v>423103.65</v>
      </c>
      <c r="F44" s="17">
        <f t="shared" si="0"/>
        <v>0.65092869230769235</v>
      </c>
    </row>
    <row r="45" spans="1:6" s="10" customFormat="1" ht="39" x14ac:dyDescent="0.25">
      <c r="A45" s="14" t="s">
        <v>114</v>
      </c>
      <c r="B45" s="38" t="s">
        <v>3</v>
      </c>
      <c r="C45" s="39" t="s">
        <v>116</v>
      </c>
      <c r="D45" s="27">
        <v>650000</v>
      </c>
      <c r="E45" s="27">
        <v>423103.65</v>
      </c>
      <c r="F45" s="17">
        <f t="shared" si="0"/>
        <v>0.65092869230769235</v>
      </c>
    </row>
    <row r="46" spans="1:6" s="10" customFormat="1" x14ac:dyDescent="0.25">
      <c r="A46" s="14" t="s">
        <v>39</v>
      </c>
      <c r="B46" s="38" t="s">
        <v>3</v>
      </c>
      <c r="C46" s="39" t="s">
        <v>40</v>
      </c>
      <c r="D46" s="22">
        <f>D47</f>
        <v>390000</v>
      </c>
      <c r="E46" s="22">
        <f>E47</f>
        <v>70779.64</v>
      </c>
      <c r="F46" s="17">
        <f t="shared" si="0"/>
        <v>0.1814862564102564</v>
      </c>
    </row>
    <row r="47" spans="1:6" s="10" customFormat="1" ht="51.75" x14ac:dyDescent="0.25">
      <c r="A47" s="14" t="s">
        <v>117</v>
      </c>
      <c r="B47" s="38" t="s">
        <v>3</v>
      </c>
      <c r="C47" s="39" t="s">
        <v>118</v>
      </c>
      <c r="D47" s="22">
        <f>D48</f>
        <v>390000</v>
      </c>
      <c r="E47" s="22">
        <f>E48</f>
        <v>70779.64</v>
      </c>
      <c r="F47" s="17">
        <f t="shared" si="0"/>
        <v>0.1814862564102564</v>
      </c>
    </row>
    <row r="48" spans="1:6" s="10" customFormat="1" ht="51.75" x14ac:dyDescent="0.25">
      <c r="A48" s="14" t="s">
        <v>117</v>
      </c>
      <c r="B48" s="38" t="s">
        <v>3</v>
      </c>
      <c r="C48" s="39" t="s">
        <v>119</v>
      </c>
      <c r="D48" s="27">
        <v>390000</v>
      </c>
      <c r="E48" s="27">
        <v>70779.64</v>
      </c>
      <c r="F48" s="17">
        <f t="shared" si="0"/>
        <v>0.1814862564102564</v>
      </c>
    </row>
    <row r="49" spans="1:6" s="10" customFormat="1" ht="51.75" x14ac:dyDescent="0.25">
      <c r="A49" s="14" t="s">
        <v>41</v>
      </c>
      <c r="B49" s="38" t="s">
        <v>3</v>
      </c>
      <c r="C49" s="39" t="s">
        <v>42</v>
      </c>
      <c r="D49" s="22">
        <f t="shared" ref="D49:E52" si="1">D50</f>
        <v>100000</v>
      </c>
      <c r="E49" s="22">
        <f t="shared" si="1"/>
        <v>32067.57</v>
      </c>
      <c r="F49" s="17">
        <f t="shared" si="0"/>
        <v>0.32067570000000001</v>
      </c>
    </row>
    <row r="50" spans="1:6" s="10" customFormat="1" ht="102.75" x14ac:dyDescent="0.25">
      <c r="A50" s="14" t="s">
        <v>43</v>
      </c>
      <c r="B50" s="38" t="s">
        <v>3</v>
      </c>
      <c r="C50" s="39" t="s">
        <v>44</v>
      </c>
      <c r="D50" s="22">
        <f t="shared" si="1"/>
        <v>100000</v>
      </c>
      <c r="E50" s="22">
        <f t="shared" si="1"/>
        <v>32067.57</v>
      </c>
      <c r="F50" s="17">
        <f t="shared" si="0"/>
        <v>0.32067570000000001</v>
      </c>
    </row>
    <row r="51" spans="1:6" s="10" customFormat="1" ht="77.25" x14ac:dyDescent="0.25">
      <c r="A51" s="14" t="s">
        <v>45</v>
      </c>
      <c r="B51" s="38" t="s">
        <v>3</v>
      </c>
      <c r="C51" s="39" t="s">
        <v>46</v>
      </c>
      <c r="D51" s="22">
        <f t="shared" si="1"/>
        <v>100000</v>
      </c>
      <c r="E51" s="22">
        <f t="shared" si="1"/>
        <v>32067.57</v>
      </c>
      <c r="F51" s="17">
        <f t="shared" si="0"/>
        <v>0.32067570000000001</v>
      </c>
    </row>
    <row r="52" spans="1:6" s="10" customFormat="1" ht="90" x14ac:dyDescent="0.25">
      <c r="A52" s="14" t="s">
        <v>47</v>
      </c>
      <c r="B52" s="38" t="s">
        <v>3</v>
      </c>
      <c r="C52" s="39" t="s">
        <v>120</v>
      </c>
      <c r="D52" s="22">
        <f t="shared" si="1"/>
        <v>100000</v>
      </c>
      <c r="E52" s="22">
        <f t="shared" si="1"/>
        <v>32067.57</v>
      </c>
      <c r="F52" s="17">
        <f t="shared" si="0"/>
        <v>0.32067570000000001</v>
      </c>
    </row>
    <row r="53" spans="1:6" s="10" customFormat="1" ht="90" x14ac:dyDescent="0.25">
      <c r="A53" s="14" t="s">
        <v>47</v>
      </c>
      <c r="B53" s="38" t="s">
        <v>3</v>
      </c>
      <c r="C53" s="39" t="s">
        <v>121</v>
      </c>
      <c r="D53" s="27">
        <v>100000</v>
      </c>
      <c r="E53" s="27">
        <v>32067.57</v>
      </c>
      <c r="F53" s="17">
        <f t="shared" si="0"/>
        <v>0.32067570000000001</v>
      </c>
    </row>
    <row r="54" spans="1:6" s="10" customFormat="1" ht="26.25" x14ac:dyDescent="0.25">
      <c r="A54" s="14" t="s">
        <v>48</v>
      </c>
      <c r="B54" s="38" t="s">
        <v>3</v>
      </c>
      <c r="C54" s="39" t="s">
        <v>49</v>
      </c>
      <c r="D54" s="22">
        <f t="shared" ref="D54:E56" si="2">D55</f>
        <v>609257.75</v>
      </c>
      <c r="E54" s="22">
        <f t="shared" si="2"/>
        <v>455944.43</v>
      </c>
      <c r="F54" s="17">
        <f t="shared" si="0"/>
        <v>0.74836049274711725</v>
      </c>
    </row>
    <row r="55" spans="1:6" s="10" customFormat="1" x14ac:dyDescent="0.25">
      <c r="A55" s="14" t="s">
        <v>50</v>
      </c>
      <c r="B55" s="38" t="s">
        <v>3</v>
      </c>
      <c r="C55" s="39" t="s">
        <v>51</v>
      </c>
      <c r="D55" s="22">
        <f t="shared" si="2"/>
        <v>609257.75</v>
      </c>
      <c r="E55" s="22">
        <f t="shared" si="2"/>
        <v>455944.43</v>
      </c>
      <c r="F55" s="17">
        <f t="shared" si="0"/>
        <v>0.74836049274711725</v>
      </c>
    </row>
    <row r="56" spans="1:6" s="10" customFormat="1" ht="26.25" x14ac:dyDescent="0.25">
      <c r="A56" s="14" t="s">
        <v>52</v>
      </c>
      <c r="B56" s="38" t="s">
        <v>3</v>
      </c>
      <c r="C56" s="39" t="s">
        <v>53</v>
      </c>
      <c r="D56" s="22">
        <f t="shared" si="2"/>
        <v>609257.75</v>
      </c>
      <c r="E56" s="22">
        <f t="shared" si="2"/>
        <v>455944.43</v>
      </c>
      <c r="F56" s="17">
        <f t="shared" si="0"/>
        <v>0.74836049274711725</v>
      </c>
    </row>
    <row r="57" spans="1:6" s="10" customFormat="1" ht="39" x14ac:dyDescent="0.25">
      <c r="A57" s="14" t="s">
        <v>54</v>
      </c>
      <c r="B57" s="38" t="s">
        <v>3</v>
      </c>
      <c r="C57" s="39" t="s">
        <v>122</v>
      </c>
      <c r="D57" s="22">
        <f>D58+D59</f>
        <v>609257.75</v>
      </c>
      <c r="E57" s="22">
        <f>E58+E59</f>
        <v>455944.43</v>
      </c>
      <c r="F57" s="17">
        <f t="shared" si="0"/>
        <v>0.74836049274711725</v>
      </c>
    </row>
    <row r="58" spans="1:6" s="10" customFormat="1" ht="51.75" x14ac:dyDescent="0.25">
      <c r="A58" s="41" t="s">
        <v>123</v>
      </c>
      <c r="B58" s="38" t="s">
        <v>3</v>
      </c>
      <c r="C58" s="39" t="s">
        <v>132</v>
      </c>
      <c r="D58" s="23">
        <v>447817.75</v>
      </c>
      <c r="E58" s="23">
        <v>409714.43</v>
      </c>
      <c r="F58" s="17">
        <f t="shared" si="0"/>
        <v>0.9149133324884956</v>
      </c>
    </row>
    <row r="59" spans="1:6" s="10" customFormat="1" ht="64.5" x14ac:dyDescent="0.25">
      <c r="A59" s="41" t="s">
        <v>124</v>
      </c>
      <c r="B59" s="38" t="s">
        <v>3</v>
      </c>
      <c r="C59" s="39" t="s">
        <v>131</v>
      </c>
      <c r="D59" s="27">
        <v>161440</v>
      </c>
      <c r="E59" s="27">
        <v>46230</v>
      </c>
      <c r="F59" s="17">
        <f t="shared" si="0"/>
        <v>0.28636025768087214</v>
      </c>
    </row>
    <row r="60" spans="1:6" s="10" customFormat="1" ht="26.25" x14ac:dyDescent="0.25">
      <c r="A60" s="14" t="s">
        <v>55</v>
      </c>
      <c r="B60" s="38" t="s">
        <v>3</v>
      </c>
      <c r="C60" s="39" t="s">
        <v>56</v>
      </c>
      <c r="D60" s="22">
        <f t="shared" ref="D60:E63" si="3">D61</f>
        <v>100000</v>
      </c>
      <c r="E60" s="22">
        <f t="shared" si="3"/>
        <v>43261.94</v>
      </c>
      <c r="F60" s="17">
        <f t="shared" si="0"/>
        <v>0.43261940000000004</v>
      </c>
    </row>
    <row r="61" spans="1:6" ht="39" x14ac:dyDescent="0.25">
      <c r="A61" s="14" t="s">
        <v>57</v>
      </c>
      <c r="B61" s="38" t="s">
        <v>3</v>
      </c>
      <c r="C61" s="39" t="s">
        <v>58</v>
      </c>
      <c r="D61" s="22">
        <f t="shared" si="3"/>
        <v>100000</v>
      </c>
      <c r="E61" s="22">
        <f t="shared" si="3"/>
        <v>43261.94</v>
      </c>
      <c r="F61" s="17">
        <f t="shared" si="0"/>
        <v>0.43261940000000004</v>
      </c>
    </row>
    <row r="62" spans="1:6" ht="39" x14ac:dyDescent="0.25">
      <c r="A62" s="14" t="s">
        <v>59</v>
      </c>
      <c r="B62" s="38" t="s">
        <v>3</v>
      </c>
      <c r="C62" s="39" t="s">
        <v>60</v>
      </c>
      <c r="D62" s="22">
        <f t="shared" si="3"/>
        <v>100000</v>
      </c>
      <c r="E62" s="22">
        <f t="shared" si="3"/>
        <v>43261.94</v>
      </c>
      <c r="F62" s="17">
        <f t="shared" si="0"/>
        <v>0.43261940000000004</v>
      </c>
    </row>
    <row r="63" spans="1:6" ht="51.75" x14ac:dyDescent="0.25">
      <c r="A63" s="14" t="s">
        <v>61</v>
      </c>
      <c r="B63" s="38" t="s">
        <v>3</v>
      </c>
      <c r="C63" s="39" t="s">
        <v>125</v>
      </c>
      <c r="D63" s="22">
        <f t="shared" si="3"/>
        <v>100000</v>
      </c>
      <c r="E63" s="22">
        <f t="shared" si="3"/>
        <v>43261.94</v>
      </c>
      <c r="F63" s="17">
        <f t="shared" si="0"/>
        <v>0.43261940000000004</v>
      </c>
    </row>
    <row r="64" spans="1:6" ht="51.75" x14ac:dyDescent="0.25">
      <c r="A64" s="14" t="s">
        <v>61</v>
      </c>
      <c r="B64" s="38" t="s">
        <v>3</v>
      </c>
      <c r="C64" s="39" t="s">
        <v>87</v>
      </c>
      <c r="D64" s="27">
        <v>100000</v>
      </c>
      <c r="E64" s="27">
        <v>43261.94</v>
      </c>
      <c r="F64" s="17">
        <f t="shared" si="0"/>
        <v>0.43261940000000004</v>
      </c>
    </row>
    <row r="65" spans="1:6" x14ac:dyDescent="0.25">
      <c r="A65" s="14" t="s">
        <v>62</v>
      </c>
      <c r="B65" s="38" t="s">
        <v>3</v>
      </c>
      <c r="C65" s="39" t="s">
        <v>63</v>
      </c>
      <c r="D65" s="22">
        <f t="shared" ref="D65:E67" si="4">D66</f>
        <v>100000</v>
      </c>
      <c r="E65" s="22">
        <f t="shared" si="4"/>
        <v>109101.62</v>
      </c>
      <c r="F65" s="17">
        <f t="shared" si="0"/>
        <v>1.0910161999999999</v>
      </c>
    </row>
    <row r="66" spans="1:6" x14ac:dyDescent="0.25">
      <c r="A66" s="14" t="s">
        <v>64</v>
      </c>
      <c r="B66" s="38" t="s">
        <v>3</v>
      </c>
      <c r="C66" s="39" t="s">
        <v>65</v>
      </c>
      <c r="D66" s="22">
        <f t="shared" si="4"/>
        <v>100000</v>
      </c>
      <c r="E66" s="22">
        <f t="shared" si="4"/>
        <v>109101.62</v>
      </c>
      <c r="F66" s="17">
        <f t="shared" si="0"/>
        <v>1.0910161999999999</v>
      </c>
    </row>
    <row r="67" spans="1:6" ht="26.25" x14ac:dyDescent="0.25">
      <c r="A67" s="14" t="s">
        <v>66</v>
      </c>
      <c r="B67" s="38" t="s">
        <v>3</v>
      </c>
      <c r="C67" s="39" t="s">
        <v>126</v>
      </c>
      <c r="D67" s="22">
        <f t="shared" si="4"/>
        <v>100000</v>
      </c>
      <c r="E67" s="22">
        <f t="shared" si="4"/>
        <v>109101.62</v>
      </c>
      <c r="F67" s="17">
        <f t="shared" si="0"/>
        <v>1.0910161999999999</v>
      </c>
    </row>
    <row r="68" spans="1:6" ht="26.25" x14ac:dyDescent="0.25">
      <c r="A68" s="14" t="s">
        <v>66</v>
      </c>
      <c r="B68" s="38" t="s">
        <v>3</v>
      </c>
      <c r="C68" s="39" t="s">
        <v>88</v>
      </c>
      <c r="D68" s="27">
        <v>100000</v>
      </c>
      <c r="E68" s="27">
        <v>109101.62</v>
      </c>
      <c r="F68" s="17">
        <f t="shared" si="0"/>
        <v>1.0910161999999999</v>
      </c>
    </row>
    <row r="69" spans="1:6" x14ac:dyDescent="0.25">
      <c r="A69" s="14" t="s">
        <v>67</v>
      </c>
      <c r="B69" s="38" t="s">
        <v>3</v>
      </c>
      <c r="C69" s="39" t="s">
        <v>68</v>
      </c>
      <c r="D69" s="22">
        <f>D70+D88</f>
        <v>17207463.07</v>
      </c>
      <c r="E69" s="22">
        <f>E70+E88</f>
        <v>13806839.460000001</v>
      </c>
      <c r="F69" s="17">
        <f t="shared" si="0"/>
        <v>0.8023750743403455</v>
      </c>
    </row>
    <row r="70" spans="1:6" ht="39" x14ac:dyDescent="0.25">
      <c r="A70" s="14" t="s">
        <v>69</v>
      </c>
      <c r="B70" s="38" t="s">
        <v>3</v>
      </c>
      <c r="C70" s="39" t="s">
        <v>70</v>
      </c>
      <c r="D70" s="22">
        <f>D71+D78+D85</f>
        <v>17186463.07</v>
      </c>
      <c r="E70" s="22">
        <f>E71+E78+E85</f>
        <v>13785839.460000001</v>
      </c>
      <c r="F70" s="17">
        <f t="shared" si="0"/>
        <v>0.80213359804461504</v>
      </c>
    </row>
    <row r="71" spans="1:6" ht="26.25" x14ac:dyDescent="0.25">
      <c r="A71" s="14" t="s">
        <v>71</v>
      </c>
      <c r="B71" s="38" t="s">
        <v>3</v>
      </c>
      <c r="C71" s="39" t="s">
        <v>72</v>
      </c>
      <c r="D71" s="22">
        <f>D72+D75</f>
        <v>6864550</v>
      </c>
      <c r="E71" s="22">
        <f>E72+E75</f>
        <v>5148415</v>
      </c>
      <c r="F71" s="17">
        <f t="shared" si="0"/>
        <v>0.75000036418993232</v>
      </c>
    </row>
    <row r="72" spans="1:6" ht="26.25" x14ac:dyDescent="0.25">
      <c r="A72" s="14" t="s">
        <v>73</v>
      </c>
      <c r="B72" s="38" t="s">
        <v>3</v>
      </c>
      <c r="C72" s="39" t="s">
        <v>74</v>
      </c>
      <c r="D72" s="22">
        <f>D73</f>
        <v>6255300</v>
      </c>
      <c r="E72" s="22">
        <f>E73</f>
        <v>4691475</v>
      </c>
      <c r="F72" s="17">
        <f t="shared" si="0"/>
        <v>0.75</v>
      </c>
    </row>
    <row r="73" spans="1:6" ht="26.25" x14ac:dyDescent="0.25">
      <c r="A73" s="14" t="s">
        <v>127</v>
      </c>
      <c r="B73" s="38" t="s">
        <v>3</v>
      </c>
      <c r="C73" s="39" t="s">
        <v>128</v>
      </c>
      <c r="D73" s="22">
        <f>D74</f>
        <v>6255300</v>
      </c>
      <c r="E73" s="22">
        <f>E74</f>
        <v>4691475</v>
      </c>
      <c r="F73" s="17">
        <f t="shared" si="0"/>
        <v>0.75</v>
      </c>
    </row>
    <row r="74" spans="1:6" ht="26.25" x14ac:dyDescent="0.25">
      <c r="A74" s="14" t="s">
        <v>127</v>
      </c>
      <c r="B74" s="38" t="s">
        <v>3</v>
      </c>
      <c r="C74" s="39" t="s">
        <v>89</v>
      </c>
      <c r="D74" s="27">
        <v>6255300</v>
      </c>
      <c r="E74" s="27">
        <v>4691475</v>
      </c>
      <c r="F74" s="17">
        <f t="shared" si="0"/>
        <v>0.75</v>
      </c>
    </row>
    <row r="75" spans="1:6" ht="26.25" x14ac:dyDescent="0.25">
      <c r="A75" s="14" t="s">
        <v>75</v>
      </c>
      <c r="B75" s="38" t="s">
        <v>3</v>
      </c>
      <c r="C75" s="39" t="s">
        <v>76</v>
      </c>
      <c r="D75" s="22">
        <f>D76</f>
        <v>609250</v>
      </c>
      <c r="E75" s="22">
        <f>E76</f>
        <v>456940</v>
      </c>
      <c r="F75" s="17">
        <f t="shared" si="0"/>
        <v>0.75000410340582679</v>
      </c>
    </row>
    <row r="76" spans="1:6" ht="39" x14ac:dyDescent="0.25">
      <c r="A76" s="14" t="s">
        <v>77</v>
      </c>
      <c r="B76" s="38" t="s">
        <v>3</v>
      </c>
      <c r="C76" s="39" t="s">
        <v>129</v>
      </c>
      <c r="D76" s="22">
        <f>D77</f>
        <v>609250</v>
      </c>
      <c r="E76" s="22">
        <f>E77</f>
        <v>456940</v>
      </c>
      <c r="F76" s="17">
        <f t="shared" si="0"/>
        <v>0.75000410340582679</v>
      </c>
    </row>
    <row r="77" spans="1:6" ht="39" x14ac:dyDescent="0.25">
      <c r="A77" s="14" t="s">
        <v>77</v>
      </c>
      <c r="B77" s="38" t="s">
        <v>3</v>
      </c>
      <c r="C77" s="39" t="s">
        <v>90</v>
      </c>
      <c r="D77" s="27">
        <v>609250</v>
      </c>
      <c r="E77" s="27">
        <v>456940</v>
      </c>
      <c r="F77" s="17">
        <f t="shared" si="0"/>
        <v>0.75000410340582679</v>
      </c>
    </row>
    <row r="78" spans="1:6" ht="39" x14ac:dyDescent="0.25">
      <c r="A78" s="14" t="s">
        <v>78</v>
      </c>
      <c r="B78" s="38" t="s">
        <v>3</v>
      </c>
      <c r="C78" s="39" t="s">
        <v>79</v>
      </c>
      <c r="D78" s="22">
        <f>D79+D82</f>
        <v>4321913.07</v>
      </c>
      <c r="E78" s="22">
        <f>E79+E82</f>
        <v>2637424.46</v>
      </c>
      <c r="F78" s="17">
        <f t="shared" ref="F78:F90" si="5">E78/D78</f>
        <v>0.61024468037252766</v>
      </c>
    </row>
    <row r="79" spans="1:6" ht="102" customHeight="1" x14ac:dyDescent="0.25">
      <c r="A79" s="14" t="s">
        <v>133</v>
      </c>
      <c r="B79" s="38" t="s">
        <v>3</v>
      </c>
      <c r="C79" s="42" t="s">
        <v>135</v>
      </c>
      <c r="D79" s="22">
        <f>D80</f>
        <v>1002638.07</v>
      </c>
      <c r="E79" s="22">
        <f>E80</f>
        <v>0</v>
      </c>
      <c r="F79" s="17">
        <f t="shared" si="5"/>
        <v>0</v>
      </c>
    </row>
    <row r="80" spans="1:6" ht="104.25" customHeight="1" x14ac:dyDescent="0.25">
      <c r="A80" s="14" t="s">
        <v>134</v>
      </c>
      <c r="B80" s="38" t="s">
        <v>3</v>
      </c>
      <c r="C80" s="42" t="s">
        <v>136</v>
      </c>
      <c r="D80" s="22">
        <f>D81</f>
        <v>1002638.07</v>
      </c>
      <c r="E80" s="22">
        <f>E81</f>
        <v>0</v>
      </c>
      <c r="F80" s="17">
        <f t="shared" si="5"/>
        <v>0</v>
      </c>
    </row>
    <row r="81" spans="1:6" ht="105.75" customHeight="1" x14ac:dyDescent="0.25">
      <c r="A81" s="14" t="s">
        <v>134</v>
      </c>
      <c r="B81" s="38" t="s">
        <v>3</v>
      </c>
      <c r="C81" s="42" t="s">
        <v>137</v>
      </c>
      <c r="D81" s="27">
        <v>1002638.07</v>
      </c>
      <c r="E81" s="22">
        <v>0</v>
      </c>
      <c r="F81" s="17">
        <f t="shared" si="5"/>
        <v>0</v>
      </c>
    </row>
    <row r="82" spans="1:6" ht="28.5" customHeight="1" x14ac:dyDescent="0.25">
      <c r="A82" s="14" t="s">
        <v>139</v>
      </c>
      <c r="B82" s="43" t="s">
        <v>3</v>
      </c>
      <c r="C82" s="44" t="s">
        <v>80</v>
      </c>
      <c r="D82" s="22">
        <f>D83</f>
        <v>3319275</v>
      </c>
      <c r="E82" s="22">
        <f>E83</f>
        <v>2637424.46</v>
      </c>
      <c r="F82" s="17">
        <f t="shared" si="5"/>
        <v>0.79457847270864868</v>
      </c>
    </row>
    <row r="83" spans="1:6" ht="29.25" customHeight="1" x14ac:dyDescent="0.25">
      <c r="A83" s="14" t="s">
        <v>140</v>
      </c>
      <c r="B83" s="15" t="s">
        <v>3</v>
      </c>
      <c r="C83" s="16" t="s">
        <v>130</v>
      </c>
      <c r="D83" s="22">
        <f>D84</f>
        <v>3319275</v>
      </c>
      <c r="E83" s="22">
        <f>E84</f>
        <v>2637424.46</v>
      </c>
      <c r="F83" s="17">
        <f t="shared" si="5"/>
        <v>0.79457847270864868</v>
      </c>
    </row>
    <row r="84" spans="1:6" ht="29.25" customHeight="1" x14ac:dyDescent="0.25">
      <c r="A84" s="14" t="s">
        <v>140</v>
      </c>
      <c r="B84" s="15" t="s">
        <v>3</v>
      </c>
      <c r="C84" s="16" t="s">
        <v>149</v>
      </c>
      <c r="D84" s="27">
        <v>3319275</v>
      </c>
      <c r="E84" s="27">
        <v>2637424.46</v>
      </c>
      <c r="F84" s="17"/>
    </row>
    <row r="85" spans="1:6" ht="38.25" customHeight="1" x14ac:dyDescent="0.25">
      <c r="A85" s="14" t="s">
        <v>141</v>
      </c>
      <c r="B85" s="15" t="s">
        <v>3</v>
      </c>
      <c r="C85" s="16" t="s">
        <v>142</v>
      </c>
      <c r="D85" s="22">
        <f>D86</f>
        <v>6000000</v>
      </c>
      <c r="E85" s="22">
        <f>E86</f>
        <v>6000000</v>
      </c>
      <c r="F85" s="17">
        <f t="shared" si="5"/>
        <v>1</v>
      </c>
    </row>
    <row r="86" spans="1:6" ht="40.5" customHeight="1" x14ac:dyDescent="0.25">
      <c r="A86" s="14" t="s">
        <v>141</v>
      </c>
      <c r="B86" s="15" t="s">
        <v>3</v>
      </c>
      <c r="C86" s="16" t="s">
        <v>143</v>
      </c>
      <c r="D86" s="22">
        <f>D87</f>
        <v>6000000</v>
      </c>
      <c r="E86" s="22">
        <f>E87</f>
        <v>6000000</v>
      </c>
      <c r="F86" s="17">
        <f t="shared" si="5"/>
        <v>1</v>
      </c>
    </row>
    <row r="87" spans="1:6" ht="42.75" customHeight="1" x14ac:dyDescent="0.25">
      <c r="A87" s="14" t="s">
        <v>141</v>
      </c>
      <c r="B87" s="15" t="s">
        <v>3</v>
      </c>
      <c r="C87" s="16" t="s">
        <v>150</v>
      </c>
      <c r="D87" s="27">
        <v>6000000</v>
      </c>
      <c r="E87" s="27">
        <v>6000000</v>
      </c>
      <c r="F87" s="17">
        <f t="shared" si="5"/>
        <v>1</v>
      </c>
    </row>
    <row r="88" spans="1:6" ht="27" customHeight="1" x14ac:dyDescent="0.25">
      <c r="A88" s="14" t="s">
        <v>144</v>
      </c>
      <c r="B88" s="15" t="s">
        <v>3</v>
      </c>
      <c r="C88" s="16" t="s">
        <v>145</v>
      </c>
      <c r="D88" s="22">
        <f>D89</f>
        <v>21000</v>
      </c>
      <c r="E88" s="22">
        <f>E89</f>
        <v>21000</v>
      </c>
      <c r="F88" s="17">
        <f t="shared" si="5"/>
        <v>1</v>
      </c>
    </row>
    <row r="89" spans="1:6" ht="39" customHeight="1" x14ac:dyDescent="0.25">
      <c r="A89" s="14" t="s">
        <v>146</v>
      </c>
      <c r="B89" s="15" t="s">
        <v>3</v>
      </c>
      <c r="C89" s="16" t="s">
        <v>147</v>
      </c>
      <c r="D89" s="22">
        <f>D90</f>
        <v>21000</v>
      </c>
      <c r="E89" s="22">
        <f>E90</f>
        <v>21000</v>
      </c>
      <c r="F89" s="17">
        <f t="shared" si="5"/>
        <v>1</v>
      </c>
    </row>
    <row r="90" spans="1:6" ht="64.5" customHeight="1" x14ac:dyDescent="0.25">
      <c r="A90" s="14" t="s">
        <v>148</v>
      </c>
      <c r="B90" s="15" t="s">
        <v>3</v>
      </c>
      <c r="C90" s="16" t="s">
        <v>151</v>
      </c>
      <c r="D90" s="27">
        <v>21000</v>
      </c>
      <c r="E90" s="27">
        <v>21000</v>
      </c>
      <c r="F90" s="17">
        <f t="shared" si="5"/>
        <v>1</v>
      </c>
    </row>
  </sheetData>
  <mergeCells count="6">
    <mergeCell ref="A9:A10"/>
    <mergeCell ref="B9:B10"/>
    <mergeCell ref="C9:C10"/>
    <mergeCell ref="A3:F3"/>
    <mergeCell ref="E6:F6"/>
    <mergeCell ref="E9:F9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2021-04-27T08:58:49Z</cp:lastPrinted>
  <dcterms:created xsi:type="dcterms:W3CDTF">2017-04-14T06:12:20Z</dcterms:created>
  <dcterms:modified xsi:type="dcterms:W3CDTF">2021-10-21T08:47:43Z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