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16" i="2" l="1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3" i="2"/>
  <c r="E9" i="2"/>
  <c r="E74" i="2"/>
  <c r="E75" i="2"/>
  <c r="E90" i="2"/>
  <c r="E91" i="2"/>
  <c r="E83" i="2"/>
  <c r="E87" i="2"/>
  <c r="E88" i="2"/>
  <c r="E81" i="2"/>
  <c r="E80" i="2" s="1"/>
  <c r="E78" i="2"/>
  <c r="E77" i="2" s="1"/>
  <c r="E72" i="2"/>
  <c r="E71" i="2" s="1"/>
  <c r="E70" i="2" s="1"/>
  <c r="E68" i="2"/>
  <c r="E67" i="2" s="1"/>
  <c r="E66" i="2" s="1"/>
  <c r="E61" i="2" s="1"/>
  <c r="E76" i="2" l="1"/>
  <c r="E57" i="2" l="1"/>
  <c r="E56" i="2" s="1"/>
  <c r="E55" i="2" s="1"/>
  <c r="E58" i="2"/>
  <c r="E53" i="2" l="1"/>
  <c r="E52" i="2" s="1"/>
  <c r="E51" i="2" s="1"/>
  <c r="E50" i="2" s="1"/>
  <c r="E48" i="2"/>
  <c r="E47" i="2" s="1"/>
  <c r="E45" i="2"/>
  <c r="E44" i="2" s="1"/>
  <c r="E43" i="2" s="1"/>
  <c r="E41" i="2"/>
  <c r="E40" i="2" s="1"/>
  <c r="E39" i="2" s="1"/>
  <c r="E33" i="2"/>
  <c r="E32" i="2" s="1"/>
  <c r="E30" i="2"/>
  <c r="E29" i="2" s="1"/>
  <c r="E27" i="2"/>
  <c r="E26" i="2" s="1"/>
  <c r="E24" i="2"/>
  <c r="E23" i="2" s="1"/>
  <c r="E18" i="2"/>
  <c r="E16" i="2"/>
  <c r="E14" i="2"/>
  <c r="E22" i="2" l="1"/>
  <c r="E21" i="2" s="1"/>
  <c r="E20" i="2" s="1"/>
  <c r="E13" i="2"/>
  <c r="E12" i="2" s="1"/>
  <c r="E11" i="2" s="1"/>
  <c r="D88" i="2"/>
  <c r="D87" i="2" s="1"/>
  <c r="D83" i="2" s="1"/>
  <c r="D81" i="2"/>
  <c r="D80" i="2" s="1"/>
  <c r="D78" i="2"/>
  <c r="D77" i="2" s="1"/>
  <c r="D72" i="2"/>
  <c r="D71" i="2" s="1"/>
  <c r="D70" i="2" s="1"/>
  <c r="D68" i="2"/>
  <c r="D67" i="2" s="1"/>
  <c r="D66" i="2" s="1"/>
  <c r="D61" i="2" s="1"/>
  <c r="D58" i="2"/>
  <c r="D57" i="2" s="1"/>
  <c r="D56" i="2" s="1"/>
  <c r="D55" i="2" s="1"/>
  <c r="D53" i="2"/>
  <c r="D52" i="2" s="1"/>
  <c r="D51" i="2" s="1"/>
  <c r="D50" i="2" s="1"/>
  <c r="D48" i="2"/>
  <c r="D47" i="2" s="1"/>
  <c r="D45" i="2"/>
  <c r="D44" i="2" s="1"/>
  <c r="D41" i="2"/>
  <c r="D40" i="2" s="1"/>
  <c r="D33" i="2"/>
  <c r="D32" i="2" s="1"/>
  <c r="D30" i="2"/>
  <c r="D29" i="2" s="1"/>
  <c r="D27" i="2"/>
  <c r="D26" i="2" s="1"/>
  <c r="D24" i="2"/>
  <c r="D23" i="2" s="1"/>
  <c r="D18" i="2"/>
  <c r="D16" i="2"/>
  <c r="D14" i="2"/>
  <c r="D13" i="2" l="1"/>
  <c r="D12" i="2" s="1"/>
  <c r="D76" i="2"/>
  <c r="D43" i="2"/>
  <c r="D39" i="2" s="1"/>
  <c r="D22" i="2"/>
  <c r="D21" i="2" s="1"/>
  <c r="D20" i="2" s="1"/>
  <c r="F12" i="2"/>
  <c r="F13" i="2"/>
  <c r="F14" i="2"/>
  <c r="F15" i="2"/>
  <c r="D75" i="2" l="1"/>
  <c r="D11" i="2"/>
  <c r="D74" i="2" l="1"/>
  <c r="D9" i="2"/>
  <c r="F9" i="2" s="1"/>
  <c r="F11" i="2"/>
</calcChain>
</file>

<file path=xl/sharedStrings.xml><?xml version="1.0" encoding="utf-8"?>
<sst xmlns="http://schemas.openxmlformats.org/spreadsheetml/2006/main" count="261" uniqueCount="162">
  <si>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</si>
  <si>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</si>
  <si>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</si>
  <si>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</si>
  <si>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</si>
  <si>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</si>
  <si>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</si>
  <si>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</si>
  <si>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</si>
  <si>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</si>
  <si>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</si>
  <si>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</si>
  <si>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</si>
  <si>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</si>
  <si>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</si>
  <si>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</si>
  <si>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</si>
  <si>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</si>
  <si>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</si>
  <si>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</si>
  <si>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</si>
  <si>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</si>
  <si>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</si>
  <si>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</si>
  <si>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</si>
  <si>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</si>
  <si>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</si>
  <si>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</si>
  <si>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</si>
  <si>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</si>
  <si>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</si>
  <si>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</si>
  <si>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</si>
  <si>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</si>
  <si>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</si>
  <si>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</si>
  <si>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</si>
  <si>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</si>
  <si>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</si>
  <si>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</si>
  <si>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</si>
  <si>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</si>
  <si>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</si>
  <si>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</si>
  <si>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</si>
  <si>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</si>
  <si>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</si>
  <si>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</si>
  <si>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</si>
  <si>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</si>
  <si>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</si>
  <si>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</si>
  <si>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</si>
  <si>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</si>
  <si>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</si>
  <si>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</si>
  <si>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</si>
  <si>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</si>
  <si>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</si>
  <si>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</si>
  <si>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</si>
  <si>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</si>
  <si>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</si>
  <si>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</si>
  <si>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</si>
  <si>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</si>
  <si>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</si>
  <si>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</si>
  <si>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</si>
  <si>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</si>
  <si>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</si>
  <si>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</si>
  <si>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</si>
  <si>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</si>
  <si>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</si>
  <si>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</si>
  <si>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</si>
  <si>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</si>
  <si>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</si>
  <si>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</si>
  <si>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</si>
  <si>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</si>
  <si>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</si>
  <si>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</si>
  <si>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</si>
  <si>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</si>
  <si>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</si>
  <si>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</si>
  <si>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</si>
  <si>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</si>
  <si>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</si>
  <si>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</si>
  <si>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</si>
  <si>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</si>
  <si>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</si>
  <si>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</si>
  <si>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</si>
  <si>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</si>
  <si>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</si>
  <si>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</si>
  <si>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</si>
  <si>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</si>
  <si>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</si>
  <si>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</si>
  <si>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</si>
  <si>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</si>
  <si>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</si>
  <si>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</si>
  <si>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</si>
  <si>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</si>
  <si>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</si>
  <si>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</si>
  <si>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</si>
  <si>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</si>
  <si>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</si>
  <si>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</si>
  <si>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</si>
  <si>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</si>
  <si>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</si>
  <si>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</si>
  <si>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000 1130199513 0001 130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</si>
  <si>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</si>
  <si>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000 1130199513 0002 130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</si>
  <si>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</si>
  <si>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</si>
  <si>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</si>
  <si>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</si>
  <si>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</si>
  <si>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</si>
  <si>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015 1140205313 0000 410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</si>
  <si>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</si>
  <si>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</si>
  <si>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</si>
  <si>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</si>
  <si>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</si>
  <si>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</si>
  <si>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</si>
  <si>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</si>
  <si>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</si>
  <si>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</si>
  <si>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</si>
  <si>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</si>
  <si>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</si>
  <si>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</si>
  <si>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</si>
  <si>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</si>
  <si>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</si>
  <si>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</si>
  <si>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</si>
  <si>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</si>
  <si>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015 1050301013 0000 110</t>
  </si>
  <si>
    <t>поступление 1 пол. 2020г.</t>
  </si>
  <si>
    <t>поступление 1 пол. 2021г.</t>
  </si>
  <si>
    <t>динамика 2021/2020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</si>
  <si>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</si>
  <si>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</si>
  <si>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</si>
  <si>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поселений
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</si>
  <si>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</si>
  <si>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</si>
  <si>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000 2070502013 0000 150</t>
  </si>
  <si>
    <t xml:space="preserve">       Аналитические данные о доходах бюджета Пестяковского городского поселения  по видам доходов     
за 1 полугодие 2021года.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</si>
</sst>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5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14" fillId="0" borderId="1" xfId="6" applyNumberFormat="1" applyFont="1" applyProtection="1"/>
    <xf numFmtId="0" fontId="0" fillId="0" borderId="0" xfId="0" applyAlignment="1">
      <alignment horizontal="center" wrapText="1"/>
    </xf>
    <xf numFmtId="0" fontId="15" fillId="0" borderId="0" xfId="0" applyFont="1" applyProtection="1">
      <protection locked="0"/>
    </xf>
    <xf numFmtId="4" fontId="6" fillId="4" borderId="10" xfId="55" applyNumberFormat="1" applyFill="1" applyBorder="1" applyAlignment="1" applyProtection="1">
      <alignment horizontal="right"/>
    </xf>
    <xf numFmtId="165" fontId="6" fillId="4" borderId="54" xfId="29" applyNumberFormat="1" applyFill="1" applyBorder="1" applyAlignment="1" applyProtection="1">
      <alignment horizontal="right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5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0" fontId="7" fillId="4" borderId="56" xfId="13" applyFill="1" applyBorder="1" applyAlignment="1" applyProtection="1">
      <alignment horizontal="center"/>
    </xf>
    <xf numFmtId="49" fontId="13" fillId="4" borderId="53" xfId="52" applyFont="1" applyFill="1" applyBorder="1" applyProtection="1">
      <alignment horizontal="center"/>
    </xf>
    <xf numFmtId="165" fontId="6" fillId="4" borderId="57" xfId="29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" fontId="6" fillId="4" borderId="58" xfId="55" applyNumberFormat="1" applyFill="1" applyBorder="1" applyAlignment="1" applyProtection="1">
      <alignment horizontal="right"/>
    </xf>
    <xf numFmtId="165" fontId="6" fillId="4" borderId="51" xfId="29" applyNumberFormat="1" applyFill="1" applyBorder="1" applyAlignment="1" applyProtection="1">
      <alignment horizontal="right"/>
    </xf>
    <xf numFmtId="0" fontId="16" fillId="4" borderId="51" xfId="36" applyNumberFormat="1" applyFont="1" applyFill="1" applyBorder="1" applyAlignment="1" applyProtection="1">
      <alignment horizontal="left" wrapText="1"/>
    </xf>
    <xf numFmtId="0" fontId="16" fillId="4" borderId="51" xfId="183" applyFont="1" applyFill="1" applyBorder="1" applyAlignment="1" applyProtection="1">
      <alignment horizontal="center" wrapText="1"/>
    </xf>
    <xf numFmtId="49" fontId="16" fillId="4" borderId="51" xfId="41" applyFont="1" applyFill="1" applyBorder="1" applyAlignment="1" applyProtection="1">
      <alignment horizontal="center"/>
    </xf>
    <xf numFmtId="4" fontId="16" fillId="4" borderId="51" xfId="55" applyNumberFormat="1" applyFont="1" applyFill="1" applyBorder="1" applyAlignment="1" applyProtection="1">
      <alignment horizontal="right"/>
    </xf>
    <xf numFmtId="4" fontId="16" fillId="4" borderId="51" xfId="47" applyNumberFormat="1" applyFont="1" applyFill="1" applyBorder="1" applyAlignment="1" applyProtection="1"/>
    <xf numFmtId="4" fontId="14" fillId="4" borderId="51" xfId="185" applyNumberFormat="1" applyFont="1" applyFill="1" applyBorder="1" applyAlignment="1" applyProtection="1">
      <alignment horizontal="right" shrinkToFit="1"/>
    </xf>
    <xf numFmtId="4" fontId="16" fillId="4" borderId="51" xfId="55" applyNumberFormat="1" applyFont="1" applyFill="1" applyBorder="1" applyAlignment="1" applyProtection="1"/>
    <xf numFmtId="0" fontId="16" fillId="4" borderId="51" xfId="182" applyNumberFormat="1" applyFont="1" applyFill="1" applyBorder="1" applyAlignment="1" applyProtection="1">
      <alignment horizontal="left" wrapText="1"/>
    </xf>
    <xf numFmtId="0" fontId="16" fillId="4" borderId="51" xfId="13" applyFont="1" applyFill="1" applyBorder="1" applyAlignment="1" applyProtection="1">
      <alignment horizontal="center"/>
    </xf>
    <xf numFmtId="49" fontId="16" fillId="4" borderId="51" xfId="52" applyFont="1" applyFill="1" applyBorder="1" applyAlignment="1" applyProtection="1">
      <alignment horizontal="center"/>
    </xf>
    <xf numFmtId="0" fontId="4" fillId="0" borderId="1" xfId="11" applyNumberFormat="1" applyBorder="1" applyProtection="1"/>
    <xf numFmtId="0" fontId="0" fillId="0" borderId="1" xfId="0" applyBorder="1" applyProtection="1">
      <protection locked="0"/>
    </xf>
    <xf numFmtId="0" fontId="4" fillId="4" borderId="59" xfId="182" applyNumberFormat="1" applyFill="1" applyBorder="1" applyAlignment="1" applyProtection="1">
      <alignment horizontal="left" wrapText="1" indent="2"/>
    </xf>
    <xf numFmtId="0" fontId="7" fillId="4" borderId="60" xfId="13" applyFill="1" applyBorder="1" applyAlignment="1" applyProtection="1">
      <alignment horizontal="center"/>
    </xf>
    <xf numFmtId="49" fontId="13" fillId="4" borderId="31" xfId="52" applyFont="1" applyFill="1" applyBorder="1" applyProtection="1">
      <alignment horizontal="center"/>
    </xf>
    <xf numFmtId="4" fontId="6" fillId="4" borderId="31" xfId="55" applyNumberFormat="1" applyFill="1" applyBorder="1" applyAlignment="1" applyProtection="1">
      <alignment horizontal="right"/>
    </xf>
    <xf numFmtId="165" fontId="6" fillId="4" borderId="61" xfId="29" applyNumberFormat="1" applyFill="1" applyBorder="1" applyAlignment="1" applyProtection="1">
      <alignment horizontal="right"/>
    </xf>
    <xf numFmtId="49" fontId="6" fillId="0" borderId="51" xfId="36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165" fontId="16" fillId="4" borderId="51" xfId="29" applyNumberFormat="1" applyFont="1" applyFill="1" applyBorder="1" applyAlignment="1" applyProtection="1">
      <alignment horizontal="right"/>
    </xf>
    <xf numFmtId="0" fontId="16" fillId="4" borderId="51" xfId="38" applyNumberFormat="1" applyFont="1" applyFill="1" applyBorder="1" applyAlignment="1" applyProtection="1">
      <alignment horizontal="left" wrapText="1" indent="1"/>
    </xf>
    <xf numFmtId="0" fontId="17" fillId="4" borderId="51" xfId="2" applyFont="1" applyFill="1" applyBorder="1" applyProtection="1">
      <alignment horizontal="center" wrapText="1"/>
    </xf>
    <xf numFmtId="49" fontId="16" fillId="4" borderId="51" xfId="47" applyFont="1" applyFill="1" applyBorder="1" applyAlignment="1" applyProtection="1">
      <alignment horizontal="center"/>
    </xf>
    <xf numFmtId="4" fontId="16" fillId="4" borderId="51" xfId="47" applyNumberFormat="1" applyFont="1" applyFill="1" applyBorder="1" applyAlignment="1" applyProtection="1">
      <alignment horizontal="center"/>
    </xf>
    <xf numFmtId="0" fontId="14" fillId="4" borderId="51" xfId="182" applyNumberFormat="1" applyFont="1" applyFill="1" applyBorder="1" applyAlignment="1" applyProtection="1">
      <alignment horizontal="left" wrapText="1" indent="2"/>
    </xf>
    <xf numFmtId="0" fontId="18" fillId="4" borderId="51" xfId="13" applyFont="1" applyFill="1" applyBorder="1" applyAlignment="1" applyProtection="1">
      <alignment horizontal="center"/>
    </xf>
    <xf numFmtId="49" fontId="16" fillId="4" borderId="51" xfId="52" applyFont="1" applyFill="1" applyBorder="1" applyProtection="1">
      <alignment horizontal="center"/>
    </xf>
    <xf numFmtId="4" fontId="16" fillId="4" borderId="51" xfId="0" applyNumberFormat="1" applyFont="1" applyFill="1" applyBorder="1" applyAlignment="1"/>
    <xf numFmtId="49" fontId="18" fillId="4" borderId="51" xfId="13" applyNumberFormat="1" applyFont="1" applyFill="1" applyBorder="1" applyAlignment="1" applyProtection="1">
      <alignment horizontal="center"/>
    </xf>
    <xf numFmtId="4" fontId="14" fillId="4" borderId="51" xfId="185" applyNumberFormat="1" applyFont="1" applyFill="1" applyBorder="1" applyAlignment="1" applyProtection="1">
      <alignment horizontal="right"/>
    </xf>
    <xf numFmtId="49" fontId="16" fillId="4" borderId="51" xfId="47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4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8"/>
  <sheetViews>
    <sheetView tabSelected="1" topLeftCell="A90" zoomScaleNormal="100" workbookViewId="0">
      <selection activeCell="I7" sqref="I7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6.4257812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50" t="s">
        <v>161</v>
      </c>
      <c r="B3" s="51"/>
      <c r="C3" s="51"/>
      <c r="D3" s="51"/>
      <c r="E3" s="51"/>
      <c r="F3" s="51"/>
      <c r="G3" s="4"/>
      <c r="H3" s="4"/>
      <c r="I3" s="4"/>
      <c r="J3" s="4"/>
      <c r="K3" s="4"/>
      <c r="L3" s="4"/>
      <c r="M3" s="4"/>
      <c r="N3" s="4"/>
    </row>
    <row r="4" spans="1:14" x14ac:dyDescent="0.25">
      <c r="E4" s="5"/>
    </row>
    <row r="6" spans="1:14" ht="12.95" customHeight="1" x14ac:dyDescent="0.25">
      <c r="A6" s="3"/>
      <c r="B6" s="3"/>
      <c r="C6" s="3"/>
      <c r="D6" s="3"/>
      <c r="E6" s="52" t="s">
        <v>86</v>
      </c>
      <c r="F6" s="53"/>
      <c r="G6" s="2"/>
    </row>
    <row r="7" spans="1:14" ht="91.5" customHeight="1" x14ac:dyDescent="0.25">
      <c r="A7" s="34" t="s">
        <v>85</v>
      </c>
      <c r="B7" s="34"/>
      <c r="C7" s="34" t="s">
        <v>87</v>
      </c>
      <c r="D7" s="35" t="s">
        <v>151</v>
      </c>
      <c r="E7" s="35" t="s">
        <v>152</v>
      </c>
      <c r="F7" s="36" t="s">
        <v>153</v>
      </c>
      <c r="G7" s="27"/>
    </row>
    <row r="8" spans="1:14" ht="11.45" customHeight="1" x14ac:dyDescent="0.25">
      <c r="A8" s="36" t="s">
        <v>0</v>
      </c>
      <c r="B8" s="36" t="s">
        <v>1</v>
      </c>
      <c r="C8" s="36" t="s">
        <v>2</v>
      </c>
      <c r="D8" s="37" t="s">
        <v>3</v>
      </c>
      <c r="E8" s="37"/>
      <c r="F8" s="37" t="s">
        <v>4</v>
      </c>
      <c r="G8" s="27"/>
    </row>
    <row r="9" spans="1:14" x14ac:dyDescent="0.25">
      <c r="A9" s="17" t="s">
        <v>5</v>
      </c>
      <c r="B9" s="18" t="s">
        <v>6</v>
      </c>
      <c r="C9" s="19" t="s">
        <v>7</v>
      </c>
      <c r="D9" s="20">
        <f>D11+D74</f>
        <v>10877103.780000001</v>
      </c>
      <c r="E9" s="20">
        <f>E11+E74</f>
        <v>12197239.34</v>
      </c>
      <c r="F9" s="38">
        <f>E9/D9*100</f>
        <v>112.13682968096126</v>
      </c>
      <c r="G9" s="28"/>
    </row>
    <row r="10" spans="1:14" ht="15.75" x14ac:dyDescent="0.25">
      <c r="A10" s="39" t="s">
        <v>8</v>
      </c>
      <c r="B10" s="40"/>
      <c r="C10" s="41"/>
      <c r="D10" s="42"/>
      <c r="E10" s="42"/>
      <c r="F10" s="38"/>
      <c r="G10" s="28"/>
    </row>
    <row r="11" spans="1:14" x14ac:dyDescent="0.25">
      <c r="A11" s="43" t="s">
        <v>9</v>
      </c>
      <c r="B11" s="44" t="s">
        <v>6</v>
      </c>
      <c r="C11" s="45" t="s">
        <v>10</v>
      </c>
      <c r="D11" s="21">
        <f>D12+D20+D35+D39+D55+D61+D70+D50</f>
        <v>6094574.7800000003</v>
      </c>
      <c r="E11" s="21">
        <f>E12+E20+E35+E39+E55+E61+E70+E50</f>
        <v>7271821.3399999999</v>
      </c>
      <c r="F11" s="38">
        <f t="shared" ref="F11:F74" si="0">E11/D11*100</f>
        <v>119.3163034747438</v>
      </c>
      <c r="G11" s="28"/>
    </row>
    <row r="12" spans="1:14" x14ac:dyDescent="0.25">
      <c r="A12" s="43" t="s">
        <v>11</v>
      </c>
      <c r="B12" s="44" t="s">
        <v>6</v>
      </c>
      <c r="C12" s="45" t="s">
        <v>12</v>
      </c>
      <c r="D12" s="46">
        <f>D13</f>
        <v>5227988.6499999994</v>
      </c>
      <c r="E12" s="46">
        <f>E13</f>
        <v>6178042.2800000003</v>
      </c>
      <c r="F12" s="38">
        <f t="shared" si="0"/>
        <v>118.17245012572859</v>
      </c>
      <c r="G12" s="28"/>
    </row>
    <row r="13" spans="1:14" x14ac:dyDescent="0.25">
      <c r="A13" s="43" t="s">
        <v>13</v>
      </c>
      <c r="B13" s="44" t="s">
        <v>6</v>
      </c>
      <c r="C13" s="45" t="s">
        <v>14</v>
      </c>
      <c r="D13" s="46">
        <f>D14+D18+D16</f>
        <v>5227988.6499999994</v>
      </c>
      <c r="E13" s="46">
        <f>E14+E18+E16</f>
        <v>6178042.2800000003</v>
      </c>
      <c r="F13" s="38">
        <f t="shared" si="0"/>
        <v>118.17245012572859</v>
      </c>
      <c r="G13" s="28"/>
    </row>
    <row r="14" spans="1:14" ht="77.25" x14ac:dyDescent="0.25">
      <c r="A14" s="43" t="s">
        <v>15</v>
      </c>
      <c r="B14" s="44" t="s">
        <v>6</v>
      </c>
      <c r="C14" s="45" t="s">
        <v>16</v>
      </c>
      <c r="D14" s="46">
        <f>D15</f>
        <v>5192724.04</v>
      </c>
      <c r="E14" s="46">
        <f>E15</f>
        <v>6088765.1100000003</v>
      </c>
      <c r="F14" s="38">
        <f t="shared" si="0"/>
        <v>117.25570361717124</v>
      </c>
      <c r="G14" s="28"/>
    </row>
    <row r="15" spans="1:14" ht="77.25" x14ac:dyDescent="0.25">
      <c r="A15" s="43" t="s">
        <v>15</v>
      </c>
      <c r="B15" s="47" t="s">
        <v>6</v>
      </c>
      <c r="C15" s="45" t="s">
        <v>92</v>
      </c>
      <c r="D15" s="22">
        <v>5192724.04</v>
      </c>
      <c r="E15" s="48">
        <v>6088765.1100000003</v>
      </c>
      <c r="F15" s="38">
        <f t="shared" si="0"/>
        <v>117.25570361717124</v>
      </c>
      <c r="G15" s="28"/>
    </row>
    <row r="16" spans="1:14" ht="141" x14ac:dyDescent="0.25">
      <c r="A16" s="43" t="s">
        <v>154</v>
      </c>
      <c r="B16" s="47" t="s">
        <v>6</v>
      </c>
      <c r="C16" s="45" t="s">
        <v>144</v>
      </c>
      <c r="D16" s="20">
        <f>D17</f>
        <v>7023.6</v>
      </c>
      <c r="E16" s="20">
        <f>E17</f>
        <v>886.47</v>
      </c>
      <c r="F16" s="38">
        <f t="shared" si="0"/>
        <v>12.621305313514435</v>
      </c>
      <c r="G16" s="28"/>
    </row>
    <row r="17" spans="1:7" ht="77.25" x14ac:dyDescent="0.25">
      <c r="A17" s="43" t="s">
        <v>142</v>
      </c>
      <c r="B17" s="47" t="s">
        <v>6</v>
      </c>
      <c r="C17" s="45" t="s">
        <v>143</v>
      </c>
      <c r="D17" s="22">
        <v>7023.6</v>
      </c>
      <c r="E17" s="48">
        <v>886.47</v>
      </c>
      <c r="F17" s="38">
        <f t="shared" si="0"/>
        <v>12.621305313514435</v>
      </c>
      <c r="G17" s="28"/>
    </row>
    <row r="18" spans="1:7" ht="51.75" x14ac:dyDescent="0.25">
      <c r="A18" s="43" t="s">
        <v>17</v>
      </c>
      <c r="B18" s="44" t="s">
        <v>6</v>
      </c>
      <c r="C18" s="45" t="s">
        <v>18</v>
      </c>
      <c r="D18" s="46">
        <f>D19</f>
        <v>28241.01</v>
      </c>
      <c r="E18" s="46">
        <f>E19</f>
        <v>88390.7</v>
      </c>
      <c r="F18" s="38">
        <f t="shared" si="0"/>
        <v>312.98703552033021</v>
      </c>
      <c r="G18" s="28"/>
    </row>
    <row r="19" spans="1:7" ht="51.75" x14ac:dyDescent="0.25">
      <c r="A19" s="43" t="s">
        <v>17</v>
      </c>
      <c r="B19" s="44" t="s">
        <v>6</v>
      </c>
      <c r="C19" s="45" t="s">
        <v>101</v>
      </c>
      <c r="D19" s="22">
        <v>28241.01</v>
      </c>
      <c r="E19" s="48">
        <v>88390.7</v>
      </c>
      <c r="F19" s="38">
        <f t="shared" si="0"/>
        <v>312.98703552033021</v>
      </c>
      <c r="G19" s="28"/>
    </row>
    <row r="20" spans="1:7" ht="39" x14ac:dyDescent="0.25">
      <c r="A20" s="43" t="s">
        <v>19</v>
      </c>
      <c r="B20" s="44" t="s">
        <v>6</v>
      </c>
      <c r="C20" s="45" t="s">
        <v>20</v>
      </c>
      <c r="D20" s="46">
        <f>D21</f>
        <v>345971.62000000005</v>
      </c>
      <c r="E20" s="46">
        <f>E21</f>
        <v>422279.54</v>
      </c>
      <c r="F20" s="38">
        <f t="shared" si="0"/>
        <v>122.05612125063898</v>
      </c>
      <c r="G20" s="28"/>
    </row>
    <row r="21" spans="1:7" ht="39" x14ac:dyDescent="0.25">
      <c r="A21" s="43" t="s">
        <v>21</v>
      </c>
      <c r="B21" s="44" t="s">
        <v>6</v>
      </c>
      <c r="C21" s="45" t="s">
        <v>22</v>
      </c>
      <c r="D21" s="46">
        <f>D22</f>
        <v>345971.62000000005</v>
      </c>
      <c r="E21" s="46">
        <f>E22</f>
        <v>422279.54</v>
      </c>
      <c r="F21" s="38">
        <f t="shared" si="0"/>
        <v>122.05612125063898</v>
      </c>
      <c r="G21" s="28"/>
    </row>
    <row r="22" spans="1:7" ht="39" x14ac:dyDescent="0.25">
      <c r="A22" s="43" t="s">
        <v>102</v>
      </c>
      <c r="B22" s="44">
        <v>10</v>
      </c>
      <c r="C22" s="45" t="s">
        <v>103</v>
      </c>
      <c r="D22" s="23">
        <f>D23+D26+D30+D32</f>
        <v>345971.62000000005</v>
      </c>
      <c r="E22" s="23">
        <f>E23+E26+E30+E32</f>
        <v>422279.54</v>
      </c>
      <c r="F22" s="38">
        <f t="shared" si="0"/>
        <v>122.05612125063898</v>
      </c>
      <c r="G22" s="28"/>
    </row>
    <row r="23" spans="1:7" ht="77.25" x14ac:dyDescent="0.25">
      <c r="A23" s="43" t="s">
        <v>23</v>
      </c>
      <c r="B23" s="44" t="s">
        <v>6</v>
      </c>
      <c r="C23" s="45" t="s">
        <v>24</v>
      </c>
      <c r="D23" s="46">
        <f>D24</f>
        <v>163914.70000000001</v>
      </c>
      <c r="E23" s="46">
        <f>E24</f>
        <v>190957.06</v>
      </c>
      <c r="F23" s="38">
        <f t="shared" si="0"/>
        <v>116.49782478325616</v>
      </c>
      <c r="G23" s="28"/>
    </row>
    <row r="24" spans="1:7" ht="115.5" x14ac:dyDescent="0.25">
      <c r="A24" s="43" t="s">
        <v>104</v>
      </c>
      <c r="B24" s="44" t="s">
        <v>6</v>
      </c>
      <c r="C24" s="45" t="s">
        <v>105</v>
      </c>
      <c r="D24" s="46">
        <f>D25</f>
        <v>163914.70000000001</v>
      </c>
      <c r="E24" s="46">
        <f>E25</f>
        <v>190957.06</v>
      </c>
      <c r="F24" s="38">
        <f t="shared" si="0"/>
        <v>116.49782478325616</v>
      </c>
      <c r="G24" s="28"/>
    </row>
    <row r="25" spans="1:7" ht="115.5" x14ac:dyDescent="0.25">
      <c r="A25" s="43" t="s">
        <v>104</v>
      </c>
      <c r="B25" s="47" t="s">
        <v>6</v>
      </c>
      <c r="C25" s="45" t="s">
        <v>106</v>
      </c>
      <c r="D25" s="20">
        <v>163914.70000000001</v>
      </c>
      <c r="E25" s="48">
        <v>190957.06</v>
      </c>
      <c r="F25" s="38">
        <f t="shared" si="0"/>
        <v>116.49782478325616</v>
      </c>
      <c r="G25" s="28"/>
    </row>
    <row r="26" spans="1:7" ht="90" x14ac:dyDescent="0.25">
      <c r="A26" s="43" t="s">
        <v>25</v>
      </c>
      <c r="B26" s="44" t="s">
        <v>6</v>
      </c>
      <c r="C26" s="45" t="s">
        <v>26</v>
      </c>
      <c r="D26" s="46">
        <f>D27</f>
        <v>1072.46</v>
      </c>
      <c r="E26" s="46">
        <f>E27</f>
        <v>1438.48</v>
      </c>
      <c r="F26" s="38">
        <f t="shared" si="0"/>
        <v>134.12901180463606</v>
      </c>
      <c r="G26" s="28"/>
    </row>
    <row r="27" spans="1:7" ht="128.25" x14ac:dyDescent="0.25">
      <c r="A27" s="43" t="s">
        <v>107</v>
      </c>
      <c r="B27" s="44" t="s">
        <v>6</v>
      </c>
      <c r="C27" s="45" t="s">
        <v>108</v>
      </c>
      <c r="D27" s="46">
        <f>D28</f>
        <v>1072.46</v>
      </c>
      <c r="E27" s="46">
        <f>E28</f>
        <v>1438.48</v>
      </c>
      <c r="F27" s="38">
        <f t="shared" si="0"/>
        <v>134.12901180463606</v>
      </c>
      <c r="G27" s="28"/>
    </row>
    <row r="28" spans="1:7" ht="128.25" x14ac:dyDescent="0.25">
      <c r="A28" s="43" t="s">
        <v>107</v>
      </c>
      <c r="B28" s="47" t="s">
        <v>6</v>
      </c>
      <c r="C28" s="45" t="s">
        <v>109</v>
      </c>
      <c r="D28" s="20">
        <v>1072.46</v>
      </c>
      <c r="E28" s="48">
        <v>1438.48</v>
      </c>
      <c r="F28" s="38">
        <f t="shared" si="0"/>
        <v>134.12901180463606</v>
      </c>
      <c r="G28" s="28"/>
    </row>
    <row r="29" spans="1:7" ht="77.25" x14ac:dyDescent="0.25">
      <c r="A29" s="43" t="s">
        <v>27</v>
      </c>
      <c r="B29" s="44" t="s">
        <v>6</v>
      </c>
      <c r="C29" s="45" t="s">
        <v>28</v>
      </c>
      <c r="D29" s="46">
        <f>D30</f>
        <v>213609.13</v>
      </c>
      <c r="E29" s="46">
        <f>E30</f>
        <v>265527.43</v>
      </c>
      <c r="F29" s="38">
        <f t="shared" si="0"/>
        <v>124.30528133324638</v>
      </c>
      <c r="G29" s="28"/>
    </row>
    <row r="30" spans="1:7" ht="115.5" x14ac:dyDescent="0.25">
      <c r="A30" s="43" t="s">
        <v>110</v>
      </c>
      <c r="B30" s="44" t="s">
        <v>6</v>
      </c>
      <c r="C30" s="45" t="s">
        <v>111</v>
      </c>
      <c r="D30" s="46">
        <f>D31</f>
        <v>213609.13</v>
      </c>
      <c r="E30" s="46">
        <f>E31</f>
        <v>265527.43</v>
      </c>
      <c r="F30" s="38">
        <f t="shared" si="0"/>
        <v>124.30528133324638</v>
      </c>
      <c r="G30" s="28"/>
    </row>
    <row r="31" spans="1:7" ht="115.5" x14ac:dyDescent="0.25">
      <c r="A31" s="43" t="s">
        <v>110</v>
      </c>
      <c r="B31" s="47" t="s">
        <v>6</v>
      </c>
      <c r="C31" s="45" t="s">
        <v>112</v>
      </c>
      <c r="D31" s="20">
        <v>213609.13</v>
      </c>
      <c r="E31" s="48">
        <v>265527.43</v>
      </c>
      <c r="F31" s="38">
        <f t="shared" si="0"/>
        <v>124.30528133324638</v>
      </c>
      <c r="G31" s="28"/>
    </row>
    <row r="32" spans="1:7" ht="77.25" x14ac:dyDescent="0.25">
      <c r="A32" s="43" t="s">
        <v>29</v>
      </c>
      <c r="B32" s="44" t="s">
        <v>6</v>
      </c>
      <c r="C32" s="45" t="s">
        <v>30</v>
      </c>
      <c r="D32" s="46">
        <f>D33</f>
        <v>-32624.67</v>
      </c>
      <c r="E32" s="46">
        <f>E33</f>
        <v>-35643.43</v>
      </c>
      <c r="F32" s="38">
        <f t="shared" si="0"/>
        <v>109.25299780810045</v>
      </c>
      <c r="G32" s="28"/>
    </row>
    <row r="33" spans="1:7" ht="115.5" x14ac:dyDescent="0.25">
      <c r="A33" s="43" t="s">
        <v>113</v>
      </c>
      <c r="B33" s="44" t="s">
        <v>6</v>
      </c>
      <c r="C33" s="45" t="s">
        <v>114</v>
      </c>
      <c r="D33" s="46">
        <f>D34</f>
        <v>-32624.67</v>
      </c>
      <c r="E33" s="46">
        <f>E34</f>
        <v>-35643.43</v>
      </c>
      <c r="F33" s="38">
        <f t="shared" si="0"/>
        <v>109.25299780810045</v>
      </c>
      <c r="G33" s="28"/>
    </row>
    <row r="34" spans="1:7" ht="128.25" customHeight="1" x14ac:dyDescent="0.25">
      <c r="A34" s="43" t="s">
        <v>113</v>
      </c>
      <c r="B34" s="47" t="s">
        <v>6</v>
      </c>
      <c r="C34" s="45" t="s">
        <v>115</v>
      </c>
      <c r="D34" s="20">
        <v>-32624.67</v>
      </c>
      <c r="E34" s="48">
        <v>-35643.43</v>
      </c>
      <c r="F34" s="38">
        <f t="shared" si="0"/>
        <v>109.25299780810045</v>
      </c>
      <c r="G34" s="28"/>
    </row>
    <row r="35" spans="1:7" ht="0.75" hidden="1" customHeight="1" x14ac:dyDescent="0.25">
      <c r="A35" s="24" t="s">
        <v>145</v>
      </c>
      <c r="B35" s="25" t="s">
        <v>6</v>
      </c>
      <c r="C35" s="26" t="s">
        <v>146</v>
      </c>
      <c r="D35" s="20"/>
      <c r="E35" s="20"/>
      <c r="F35" s="38" t="e">
        <f t="shared" si="0"/>
        <v>#DIV/0!</v>
      </c>
      <c r="G35" s="28"/>
    </row>
    <row r="36" spans="1:7" hidden="1" x14ac:dyDescent="0.25">
      <c r="A36" s="24" t="s">
        <v>147</v>
      </c>
      <c r="B36" s="25" t="s">
        <v>6</v>
      </c>
      <c r="C36" s="26" t="s">
        <v>148</v>
      </c>
      <c r="D36" s="20"/>
      <c r="E36" s="20"/>
      <c r="F36" s="38" t="e">
        <f t="shared" si="0"/>
        <v>#DIV/0!</v>
      </c>
      <c r="G36" s="28"/>
    </row>
    <row r="37" spans="1:7" hidden="1" x14ac:dyDescent="0.25">
      <c r="A37" s="24" t="s">
        <v>147</v>
      </c>
      <c r="B37" s="25" t="s">
        <v>6</v>
      </c>
      <c r="C37" s="26" t="s">
        <v>149</v>
      </c>
      <c r="D37" s="20"/>
      <c r="E37" s="20"/>
      <c r="F37" s="38" t="e">
        <f t="shared" si="0"/>
        <v>#DIV/0!</v>
      </c>
      <c r="G37" s="28"/>
    </row>
    <row r="38" spans="1:7" hidden="1" x14ac:dyDescent="0.25">
      <c r="A38" s="24" t="s">
        <v>147</v>
      </c>
      <c r="B38" s="25" t="s">
        <v>6</v>
      </c>
      <c r="C38" s="26" t="s">
        <v>150</v>
      </c>
      <c r="D38" s="20"/>
      <c r="E38" s="20"/>
      <c r="F38" s="38" t="e">
        <f t="shared" si="0"/>
        <v>#DIV/0!</v>
      </c>
      <c r="G38" s="28"/>
    </row>
    <row r="39" spans="1:7" x14ac:dyDescent="0.25">
      <c r="A39" s="43" t="s">
        <v>31</v>
      </c>
      <c r="B39" s="44" t="s">
        <v>6</v>
      </c>
      <c r="C39" s="45" t="s">
        <v>32</v>
      </c>
      <c r="D39" s="46">
        <f>D40+D43</f>
        <v>288327.82</v>
      </c>
      <c r="E39" s="46">
        <f>E40+E43</f>
        <v>333170.77</v>
      </c>
      <c r="F39" s="38">
        <f t="shared" si="0"/>
        <v>115.55276559854681</v>
      </c>
      <c r="G39" s="28"/>
    </row>
    <row r="40" spans="1:7" x14ac:dyDescent="0.25">
      <c r="A40" s="43" t="s">
        <v>33</v>
      </c>
      <c r="B40" s="44" t="s">
        <v>6</v>
      </c>
      <c r="C40" s="45" t="s">
        <v>34</v>
      </c>
      <c r="D40" s="46">
        <f>D41</f>
        <v>19335.580000000002</v>
      </c>
      <c r="E40" s="46">
        <f>E41</f>
        <v>29294.83</v>
      </c>
      <c r="F40" s="38">
        <f t="shared" si="0"/>
        <v>151.50737655658634</v>
      </c>
      <c r="G40" s="28"/>
    </row>
    <row r="41" spans="1:7" ht="51.75" x14ac:dyDescent="0.25">
      <c r="A41" s="43" t="s">
        <v>35</v>
      </c>
      <c r="B41" s="44" t="s">
        <v>6</v>
      </c>
      <c r="C41" s="45" t="s">
        <v>36</v>
      </c>
      <c r="D41" s="46">
        <f>D42</f>
        <v>19335.580000000002</v>
      </c>
      <c r="E41" s="46">
        <f>E42</f>
        <v>29294.83</v>
      </c>
      <c r="F41" s="38">
        <f t="shared" si="0"/>
        <v>151.50737655658634</v>
      </c>
      <c r="G41" s="28"/>
    </row>
    <row r="42" spans="1:7" ht="51.75" x14ac:dyDescent="0.25">
      <c r="A42" s="43" t="s">
        <v>116</v>
      </c>
      <c r="B42" s="47" t="s">
        <v>6</v>
      </c>
      <c r="C42" s="45" t="s">
        <v>88</v>
      </c>
      <c r="D42" s="20">
        <v>19335.580000000002</v>
      </c>
      <c r="E42" s="48">
        <v>29294.83</v>
      </c>
      <c r="F42" s="38">
        <f t="shared" si="0"/>
        <v>151.50737655658634</v>
      </c>
      <c r="G42" s="28"/>
    </row>
    <row r="43" spans="1:7" x14ac:dyDescent="0.25">
      <c r="A43" s="43" t="s">
        <v>37</v>
      </c>
      <c r="B43" s="44" t="s">
        <v>6</v>
      </c>
      <c r="C43" s="45" t="s">
        <v>38</v>
      </c>
      <c r="D43" s="46">
        <f>D44+D47</f>
        <v>268992.24</v>
      </c>
      <c r="E43" s="46">
        <f>E44+E47</f>
        <v>303875.94</v>
      </c>
      <c r="F43" s="38">
        <f t="shared" si="0"/>
        <v>112.96829231951078</v>
      </c>
      <c r="G43" s="28"/>
    </row>
    <row r="44" spans="1:7" x14ac:dyDescent="0.25">
      <c r="A44" s="43" t="s">
        <v>39</v>
      </c>
      <c r="B44" s="44" t="s">
        <v>6</v>
      </c>
      <c r="C44" s="45" t="s">
        <v>40</v>
      </c>
      <c r="D44" s="46">
        <f>D45</f>
        <v>250458.76</v>
      </c>
      <c r="E44" s="46">
        <f>E45</f>
        <v>271667.06</v>
      </c>
      <c r="F44" s="38">
        <f t="shared" si="0"/>
        <v>108.4677812826351</v>
      </c>
      <c r="G44" s="28"/>
    </row>
    <row r="45" spans="1:7" ht="39" x14ac:dyDescent="0.25">
      <c r="A45" s="43" t="s">
        <v>41</v>
      </c>
      <c r="B45" s="44" t="s">
        <v>6</v>
      </c>
      <c r="C45" s="45" t="s">
        <v>42</v>
      </c>
      <c r="D45" s="46">
        <f>D46</f>
        <v>250458.76</v>
      </c>
      <c r="E45" s="46">
        <f>E46</f>
        <v>271667.06</v>
      </c>
      <c r="F45" s="38">
        <f t="shared" si="0"/>
        <v>108.4677812826351</v>
      </c>
      <c r="G45" s="28"/>
    </row>
    <row r="46" spans="1:7" ht="39" x14ac:dyDescent="0.25">
      <c r="A46" s="43" t="s">
        <v>41</v>
      </c>
      <c r="B46" s="44" t="s">
        <v>6</v>
      </c>
      <c r="C46" s="45" t="s">
        <v>89</v>
      </c>
      <c r="D46" s="20">
        <v>250458.76</v>
      </c>
      <c r="E46" s="48">
        <v>271667.06</v>
      </c>
      <c r="F46" s="38">
        <f t="shared" si="0"/>
        <v>108.4677812826351</v>
      </c>
      <c r="G46" s="28"/>
    </row>
    <row r="47" spans="1:7" x14ac:dyDescent="0.25">
      <c r="A47" s="43" t="s">
        <v>43</v>
      </c>
      <c r="B47" s="44" t="s">
        <v>6</v>
      </c>
      <c r="C47" s="45" t="s">
        <v>44</v>
      </c>
      <c r="D47" s="46">
        <f>D48</f>
        <v>18533.48</v>
      </c>
      <c r="E47" s="46">
        <f>E48</f>
        <v>32208.880000000001</v>
      </c>
      <c r="F47" s="38">
        <f t="shared" si="0"/>
        <v>173.7875455661862</v>
      </c>
      <c r="G47" s="28"/>
    </row>
    <row r="48" spans="1:7" ht="39" x14ac:dyDescent="0.25">
      <c r="A48" s="43" t="s">
        <v>45</v>
      </c>
      <c r="B48" s="44" t="s">
        <v>6</v>
      </c>
      <c r="C48" s="45" t="s">
        <v>46</v>
      </c>
      <c r="D48" s="46">
        <f>D49</f>
        <v>18533.48</v>
      </c>
      <c r="E48" s="46">
        <f>E49</f>
        <v>32208.880000000001</v>
      </c>
      <c r="F48" s="38">
        <f t="shared" si="0"/>
        <v>173.7875455661862</v>
      </c>
      <c r="G48" s="28"/>
    </row>
    <row r="49" spans="1:7" ht="39" x14ac:dyDescent="0.25">
      <c r="A49" s="43" t="s">
        <v>45</v>
      </c>
      <c r="B49" s="44" t="s">
        <v>6</v>
      </c>
      <c r="C49" s="45" t="s">
        <v>117</v>
      </c>
      <c r="D49" s="20">
        <v>18533.48</v>
      </c>
      <c r="E49" s="48">
        <v>32208.880000000001</v>
      </c>
      <c r="F49" s="38">
        <f t="shared" si="0"/>
        <v>173.7875455661862</v>
      </c>
      <c r="G49" s="28"/>
    </row>
    <row r="50" spans="1:7" ht="39" x14ac:dyDescent="0.25">
      <c r="A50" s="43" t="s">
        <v>47</v>
      </c>
      <c r="B50" s="44" t="s">
        <v>6</v>
      </c>
      <c r="C50" s="45" t="s">
        <v>48</v>
      </c>
      <c r="D50" s="46">
        <f t="shared" ref="D50:E53" si="1">D51</f>
        <v>486.45</v>
      </c>
      <c r="E50" s="46">
        <f t="shared" si="1"/>
        <v>12026.88</v>
      </c>
      <c r="F50" s="38">
        <f t="shared" si="0"/>
        <v>2472.377428307123</v>
      </c>
      <c r="G50" s="28"/>
    </row>
    <row r="51" spans="1:7" ht="90" x14ac:dyDescent="0.25">
      <c r="A51" s="43" t="s">
        <v>49</v>
      </c>
      <c r="B51" s="44" t="s">
        <v>6</v>
      </c>
      <c r="C51" s="45" t="s">
        <v>50</v>
      </c>
      <c r="D51" s="46">
        <f t="shared" si="1"/>
        <v>486.45</v>
      </c>
      <c r="E51" s="46">
        <f t="shared" si="1"/>
        <v>12026.88</v>
      </c>
      <c r="F51" s="38">
        <f t="shared" si="0"/>
        <v>2472.377428307123</v>
      </c>
      <c r="G51" s="28"/>
    </row>
    <row r="52" spans="1:7" ht="64.5" x14ac:dyDescent="0.25">
      <c r="A52" s="43" t="s">
        <v>51</v>
      </c>
      <c r="B52" s="44" t="s">
        <v>6</v>
      </c>
      <c r="C52" s="45" t="s">
        <v>52</v>
      </c>
      <c r="D52" s="46">
        <f t="shared" si="1"/>
        <v>486.45</v>
      </c>
      <c r="E52" s="46">
        <f t="shared" si="1"/>
        <v>12026.88</v>
      </c>
      <c r="F52" s="38">
        <f t="shared" si="0"/>
        <v>2472.377428307123</v>
      </c>
      <c r="G52" s="28"/>
    </row>
    <row r="53" spans="1:7" ht="77.25" x14ac:dyDescent="0.25">
      <c r="A53" s="43" t="s">
        <v>53</v>
      </c>
      <c r="B53" s="44" t="s">
        <v>6</v>
      </c>
      <c r="C53" s="45" t="s">
        <v>54</v>
      </c>
      <c r="D53" s="46">
        <f t="shared" si="1"/>
        <v>486.45</v>
      </c>
      <c r="E53" s="46">
        <f t="shared" si="1"/>
        <v>12026.88</v>
      </c>
      <c r="F53" s="38">
        <f t="shared" si="0"/>
        <v>2472.377428307123</v>
      </c>
      <c r="G53" s="28"/>
    </row>
    <row r="54" spans="1:7" ht="77.25" x14ac:dyDescent="0.25">
      <c r="A54" s="43" t="s">
        <v>53</v>
      </c>
      <c r="B54" s="44" t="s">
        <v>6</v>
      </c>
      <c r="C54" s="45" t="s">
        <v>90</v>
      </c>
      <c r="D54" s="20">
        <v>486.45</v>
      </c>
      <c r="E54" s="48">
        <v>12026.88</v>
      </c>
      <c r="F54" s="38">
        <f t="shared" si="0"/>
        <v>2472.377428307123</v>
      </c>
      <c r="G54" s="28"/>
    </row>
    <row r="55" spans="1:7" ht="26.25" x14ac:dyDescent="0.25">
      <c r="A55" s="43" t="s">
        <v>118</v>
      </c>
      <c r="B55" s="44" t="s">
        <v>6</v>
      </c>
      <c r="C55" s="45" t="s">
        <v>55</v>
      </c>
      <c r="D55" s="46">
        <f t="shared" ref="D55:E57" si="2">D56</f>
        <v>139100</v>
      </c>
      <c r="E55" s="46">
        <f t="shared" si="2"/>
        <v>230217.31</v>
      </c>
      <c r="F55" s="38">
        <f t="shared" si="0"/>
        <v>165.50489575844716</v>
      </c>
      <c r="G55" s="28"/>
    </row>
    <row r="56" spans="1:7" x14ac:dyDescent="0.25">
      <c r="A56" s="43" t="s">
        <v>56</v>
      </c>
      <c r="B56" s="44" t="s">
        <v>6</v>
      </c>
      <c r="C56" s="45" t="s">
        <v>57</v>
      </c>
      <c r="D56" s="46">
        <f t="shared" si="2"/>
        <v>139100</v>
      </c>
      <c r="E56" s="46">
        <f t="shared" si="2"/>
        <v>230217.31</v>
      </c>
      <c r="F56" s="38">
        <f t="shared" si="0"/>
        <v>165.50489575844716</v>
      </c>
      <c r="G56" s="28"/>
    </row>
    <row r="57" spans="1:7" x14ac:dyDescent="0.25">
      <c r="A57" s="43" t="s">
        <v>58</v>
      </c>
      <c r="B57" s="44" t="s">
        <v>6</v>
      </c>
      <c r="C57" s="45" t="s">
        <v>59</v>
      </c>
      <c r="D57" s="46">
        <f t="shared" si="2"/>
        <v>139100</v>
      </c>
      <c r="E57" s="46">
        <f t="shared" si="2"/>
        <v>230217.31</v>
      </c>
      <c r="F57" s="38">
        <f t="shared" si="0"/>
        <v>165.50489575844716</v>
      </c>
      <c r="G57" s="28"/>
    </row>
    <row r="58" spans="1:7" ht="39" x14ac:dyDescent="0.25">
      <c r="A58" s="43" t="s">
        <v>60</v>
      </c>
      <c r="B58" s="44" t="s">
        <v>6</v>
      </c>
      <c r="C58" s="45" t="s">
        <v>61</v>
      </c>
      <c r="D58" s="23">
        <f>D59+D60</f>
        <v>139100</v>
      </c>
      <c r="E58" s="23">
        <f>E59+E60</f>
        <v>230217.31</v>
      </c>
      <c r="F58" s="38">
        <f t="shared" si="0"/>
        <v>165.50489575844716</v>
      </c>
      <c r="G58" s="28"/>
    </row>
    <row r="59" spans="1:7" ht="51.75" x14ac:dyDescent="0.25">
      <c r="A59" s="43" t="s">
        <v>119</v>
      </c>
      <c r="B59" s="44" t="s">
        <v>6</v>
      </c>
      <c r="C59" s="45" t="s">
        <v>120</v>
      </c>
      <c r="D59" s="20">
        <v>94560</v>
      </c>
      <c r="E59" s="48">
        <v>194987.31</v>
      </c>
      <c r="F59" s="38">
        <f t="shared" si="0"/>
        <v>206.2048540609137</v>
      </c>
      <c r="G59" s="28"/>
    </row>
    <row r="60" spans="1:7" ht="51.75" x14ac:dyDescent="0.25">
      <c r="A60" s="43" t="s">
        <v>121</v>
      </c>
      <c r="B60" s="44" t="s">
        <v>6</v>
      </c>
      <c r="C60" s="45" t="s">
        <v>122</v>
      </c>
      <c r="D60" s="20">
        <v>44540</v>
      </c>
      <c r="E60" s="48">
        <v>35230</v>
      </c>
      <c r="F60" s="38">
        <f t="shared" si="0"/>
        <v>79.09744050291873</v>
      </c>
      <c r="G60" s="28"/>
    </row>
    <row r="61" spans="1:7" ht="26.25" x14ac:dyDescent="0.25">
      <c r="A61" s="43" t="s">
        <v>62</v>
      </c>
      <c r="B61" s="44" t="s">
        <v>6</v>
      </c>
      <c r="C61" s="45" t="s">
        <v>63</v>
      </c>
      <c r="D61" s="23">
        <f>D66</f>
        <v>43366.01</v>
      </c>
      <c r="E61" s="23">
        <f>E66</f>
        <v>26447.73</v>
      </c>
      <c r="F61" s="38">
        <f t="shared" si="0"/>
        <v>60.987234011152971</v>
      </c>
      <c r="G61" s="28"/>
    </row>
    <row r="62" spans="1:7" ht="77.25" hidden="1" x14ac:dyDescent="0.25">
      <c r="A62" s="43" t="s">
        <v>123</v>
      </c>
      <c r="B62" s="44" t="s">
        <v>6</v>
      </c>
      <c r="C62" s="45" t="s">
        <v>124</v>
      </c>
      <c r="D62" s="20"/>
      <c r="E62" s="20"/>
      <c r="F62" s="38" t="e">
        <f t="shared" si="0"/>
        <v>#DIV/0!</v>
      </c>
      <c r="G62" s="28"/>
    </row>
    <row r="63" spans="1:7" ht="102.75" hidden="1" x14ac:dyDescent="0.25">
      <c r="A63" s="43" t="s">
        <v>125</v>
      </c>
      <c r="B63" s="44" t="s">
        <v>6</v>
      </c>
      <c r="C63" s="45" t="s">
        <v>126</v>
      </c>
      <c r="D63" s="20"/>
      <c r="E63" s="20"/>
      <c r="F63" s="38" t="e">
        <f t="shared" si="0"/>
        <v>#DIV/0!</v>
      </c>
      <c r="G63" s="28"/>
    </row>
    <row r="64" spans="1:7" ht="102.75" hidden="1" x14ac:dyDescent="0.25">
      <c r="A64" s="43" t="s">
        <v>127</v>
      </c>
      <c r="B64" s="44" t="s">
        <v>6</v>
      </c>
      <c r="C64" s="45" t="s">
        <v>128</v>
      </c>
      <c r="D64" s="20"/>
      <c r="E64" s="20"/>
      <c r="F64" s="38" t="e">
        <f t="shared" si="0"/>
        <v>#DIV/0!</v>
      </c>
      <c r="G64" s="28"/>
    </row>
    <row r="65" spans="1:7" ht="102.75" hidden="1" x14ac:dyDescent="0.25">
      <c r="A65" s="43" t="s">
        <v>127</v>
      </c>
      <c r="B65" s="44" t="s">
        <v>6</v>
      </c>
      <c r="C65" s="45" t="s">
        <v>129</v>
      </c>
      <c r="D65" s="20"/>
      <c r="E65" s="20"/>
      <c r="F65" s="38" t="e">
        <f t="shared" si="0"/>
        <v>#DIV/0!</v>
      </c>
      <c r="G65" s="28"/>
    </row>
    <row r="66" spans="1:7" ht="39" x14ac:dyDescent="0.25">
      <c r="A66" s="43" t="s">
        <v>64</v>
      </c>
      <c r="B66" s="44" t="s">
        <v>6</v>
      </c>
      <c r="C66" s="45" t="s">
        <v>65</v>
      </c>
      <c r="D66" s="46">
        <f t="shared" ref="D66:E68" si="3">D67</f>
        <v>43366.01</v>
      </c>
      <c r="E66" s="46">
        <f t="shared" si="3"/>
        <v>26447.73</v>
      </c>
      <c r="F66" s="38">
        <f t="shared" si="0"/>
        <v>60.987234011152971</v>
      </c>
      <c r="G66" s="28"/>
    </row>
    <row r="67" spans="1:7" ht="39" x14ac:dyDescent="0.25">
      <c r="A67" s="43" t="s">
        <v>66</v>
      </c>
      <c r="B67" s="44" t="s">
        <v>6</v>
      </c>
      <c r="C67" s="45" t="s">
        <v>67</v>
      </c>
      <c r="D67" s="46">
        <f t="shared" si="3"/>
        <v>43366.01</v>
      </c>
      <c r="E67" s="46">
        <f t="shared" si="3"/>
        <v>26447.73</v>
      </c>
      <c r="F67" s="38">
        <f t="shared" si="0"/>
        <v>60.987234011152971</v>
      </c>
      <c r="G67" s="28"/>
    </row>
    <row r="68" spans="1:7" ht="51.75" x14ac:dyDescent="0.25">
      <c r="A68" s="43" t="s">
        <v>68</v>
      </c>
      <c r="B68" s="44" t="s">
        <v>6</v>
      </c>
      <c r="C68" s="45" t="s">
        <v>69</v>
      </c>
      <c r="D68" s="46">
        <f t="shared" si="3"/>
        <v>43366.01</v>
      </c>
      <c r="E68" s="46">
        <f t="shared" si="3"/>
        <v>26447.73</v>
      </c>
      <c r="F68" s="38">
        <f t="shared" si="0"/>
        <v>60.987234011152971</v>
      </c>
      <c r="G68" s="28"/>
    </row>
    <row r="69" spans="1:7" ht="51.75" x14ac:dyDescent="0.25">
      <c r="A69" s="43" t="s">
        <v>68</v>
      </c>
      <c r="B69" s="44" t="s">
        <v>6</v>
      </c>
      <c r="C69" s="45" t="s">
        <v>130</v>
      </c>
      <c r="D69" s="20">
        <v>43366.01</v>
      </c>
      <c r="E69" s="48">
        <v>26447.73</v>
      </c>
      <c r="F69" s="38">
        <f t="shared" si="0"/>
        <v>60.987234011152971</v>
      </c>
      <c r="G69" s="28"/>
    </row>
    <row r="70" spans="1:7" x14ac:dyDescent="0.25">
      <c r="A70" s="43" t="s">
        <v>70</v>
      </c>
      <c r="B70" s="44" t="s">
        <v>6</v>
      </c>
      <c r="C70" s="45" t="s">
        <v>71</v>
      </c>
      <c r="D70" s="46">
        <f t="shared" ref="D70:E72" si="4">D71</f>
        <v>49334.23</v>
      </c>
      <c r="E70" s="46">
        <f t="shared" si="4"/>
        <v>69636.83</v>
      </c>
      <c r="F70" s="38">
        <f t="shared" si="0"/>
        <v>141.15317093223103</v>
      </c>
      <c r="G70" s="28"/>
    </row>
    <row r="71" spans="1:7" x14ac:dyDescent="0.25">
      <c r="A71" s="43" t="s">
        <v>72</v>
      </c>
      <c r="B71" s="44" t="s">
        <v>6</v>
      </c>
      <c r="C71" s="45" t="s">
        <v>73</v>
      </c>
      <c r="D71" s="46">
        <f t="shared" si="4"/>
        <v>49334.23</v>
      </c>
      <c r="E71" s="46">
        <f t="shared" si="4"/>
        <v>69636.83</v>
      </c>
      <c r="F71" s="38">
        <f t="shared" si="0"/>
        <v>141.15317093223103</v>
      </c>
      <c r="G71" s="28"/>
    </row>
    <row r="72" spans="1:7" ht="26.25" x14ac:dyDescent="0.25">
      <c r="A72" s="43" t="s">
        <v>74</v>
      </c>
      <c r="B72" s="44" t="s">
        <v>6</v>
      </c>
      <c r="C72" s="45" t="s">
        <v>131</v>
      </c>
      <c r="D72" s="46">
        <f t="shared" si="4"/>
        <v>49334.23</v>
      </c>
      <c r="E72" s="46">
        <f t="shared" si="4"/>
        <v>69636.83</v>
      </c>
      <c r="F72" s="38">
        <f t="shared" si="0"/>
        <v>141.15317093223103</v>
      </c>
      <c r="G72" s="28"/>
    </row>
    <row r="73" spans="1:7" ht="26.25" x14ac:dyDescent="0.25">
      <c r="A73" s="43" t="s">
        <v>74</v>
      </c>
      <c r="B73" s="44" t="s">
        <v>6</v>
      </c>
      <c r="C73" s="45" t="s">
        <v>91</v>
      </c>
      <c r="D73" s="20">
        <v>49334.23</v>
      </c>
      <c r="E73" s="48">
        <v>69636.83</v>
      </c>
      <c r="F73" s="38">
        <f t="shared" si="0"/>
        <v>141.15317093223103</v>
      </c>
      <c r="G73" s="28"/>
    </row>
    <row r="74" spans="1:7" x14ac:dyDescent="0.25">
      <c r="A74" s="43" t="s">
        <v>75</v>
      </c>
      <c r="B74" s="44" t="s">
        <v>6</v>
      </c>
      <c r="C74" s="45" t="s">
        <v>76</v>
      </c>
      <c r="D74" s="46">
        <f>D75</f>
        <v>4782529</v>
      </c>
      <c r="E74" s="46">
        <f>E75+E90</f>
        <v>4925418</v>
      </c>
      <c r="F74" s="38">
        <f t="shared" si="0"/>
        <v>102.98772887733665</v>
      </c>
      <c r="G74" s="28"/>
    </row>
    <row r="75" spans="1:7" ht="39" x14ac:dyDescent="0.25">
      <c r="A75" s="43" t="s">
        <v>77</v>
      </c>
      <c r="B75" s="44" t="s">
        <v>6</v>
      </c>
      <c r="C75" s="45" t="s">
        <v>78</v>
      </c>
      <c r="D75" s="46">
        <f>D76+D83+D99+D94</f>
        <v>4782529</v>
      </c>
      <c r="E75" s="46">
        <f>E76+E83</f>
        <v>4904418</v>
      </c>
      <c r="F75" s="38">
        <f t="shared" ref="F75:F93" si="5">E75/D75*100</f>
        <v>102.54863065127257</v>
      </c>
      <c r="G75" s="28"/>
    </row>
    <row r="76" spans="1:7" ht="26.25" x14ac:dyDescent="0.25">
      <c r="A76" s="43" t="s">
        <v>79</v>
      </c>
      <c r="B76" s="44" t="s">
        <v>6</v>
      </c>
      <c r="C76" s="45" t="s">
        <v>94</v>
      </c>
      <c r="D76" s="46">
        <f>D77+D80</f>
        <v>3380556</v>
      </c>
      <c r="E76" s="46">
        <f>E77+E80</f>
        <v>3432280</v>
      </c>
      <c r="F76" s="38">
        <f t="shared" si="5"/>
        <v>101.53004417024891</v>
      </c>
      <c r="G76" s="28"/>
    </row>
    <row r="77" spans="1:7" ht="26.25" x14ac:dyDescent="0.25">
      <c r="A77" s="43" t="s">
        <v>80</v>
      </c>
      <c r="B77" s="44" t="s">
        <v>6</v>
      </c>
      <c r="C77" s="45" t="s">
        <v>95</v>
      </c>
      <c r="D77" s="46">
        <f>D78</f>
        <v>3127650</v>
      </c>
      <c r="E77" s="46">
        <f>E78</f>
        <v>3127650</v>
      </c>
      <c r="F77" s="38">
        <f t="shared" si="5"/>
        <v>100</v>
      </c>
      <c r="G77" s="28"/>
    </row>
    <row r="78" spans="1:7" ht="26.25" x14ac:dyDescent="0.25">
      <c r="A78" s="43" t="s">
        <v>81</v>
      </c>
      <c r="B78" s="44" t="s">
        <v>6</v>
      </c>
      <c r="C78" s="45" t="s">
        <v>96</v>
      </c>
      <c r="D78" s="46">
        <f>D79</f>
        <v>3127650</v>
      </c>
      <c r="E78" s="46">
        <f>E79</f>
        <v>3127650</v>
      </c>
      <c r="F78" s="38">
        <f t="shared" si="5"/>
        <v>100</v>
      </c>
      <c r="G78" s="28"/>
    </row>
    <row r="79" spans="1:7" ht="26.25" x14ac:dyDescent="0.25">
      <c r="A79" s="43" t="s">
        <v>81</v>
      </c>
      <c r="B79" s="44" t="s">
        <v>6</v>
      </c>
      <c r="C79" s="45" t="s">
        <v>132</v>
      </c>
      <c r="D79" s="20">
        <v>3127650</v>
      </c>
      <c r="E79" s="48">
        <v>3127650</v>
      </c>
      <c r="F79" s="38">
        <f t="shared" si="5"/>
        <v>100</v>
      </c>
      <c r="G79" s="28"/>
    </row>
    <row r="80" spans="1:7" ht="26.25" x14ac:dyDescent="0.25">
      <c r="A80" s="43" t="s">
        <v>133</v>
      </c>
      <c r="B80" s="44" t="s">
        <v>6</v>
      </c>
      <c r="C80" s="45" t="s">
        <v>134</v>
      </c>
      <c r="D80" s="46">
        <f>D81</f>
        <v>252906</v>
      </c>
      <c r="E80" s="46">
        <f>E81</f>
        <v>304630</v>
      </c>
      <c r="F80" s="38">
        <f t="shared" si="5"/>
        <v>120.45186749226986</v>
      </c>
      <c r="G80" s="28"/>
    </row>
    <row r="81" spans="1:7" ht="39" x14ac:dyDescent="0.25">
      <c r="A81" s="43" t="s">
        <v>93</v>
      </c>
      <c r="B81" s="44" t="s">
        <v>6</v>
      </c>
      <c r="C81" s="45" t="s">
        <v>135</v>
      </c>
      <c r="D81" s="46">
        <f>D82</f>
        <v>252906</v>
      </c>
      <c r="E81" s="46">
        <f>E82</f>
        <v>304630</v>
      </c>
      <c r="F81" s="38">
        <f t="shared" si="5"/>
        <v>120.45186749226986</v>
      </c>
      <c r="G81" s="28"/>
    </row>
    <row r="82" spans="1:7" ht="39" x14ac:dyDescent="0.25">
      <c r="A82" s="43" t="s">
        <v>93</v>
      </c>
      <c r="B82" s="44" t="s">
        <v>6</v>
      </c>
      <c r="C82" s="45" t="s">
        <v>136</v>
      </c>
      <c r="D82" s="20">
        <v>252906</v>
      </c>
      <c r="E82" s="48">
        <v>304630</v>
      </c>
      <c r="F82" s="38">
        <f t="shared" si="5"/>
        <v>120.45186749226986</v>
      </c>
      <c r="G82" s="28"/>
    </row>
    <row r="83" spans="1:7" ht="26.25" x14ac:dyDescent="0.25">
      <c r="A83" s="43" t="s">
        <v>82</v>
      </c>
      <c r="B83" s="44" t="s">
        <v>6</v>
      </c>
      <c r="C83" s="45" t="s">
        <v>100</v>
      </c>
      <c r="D83" s="23">
        <f>D87</f>
        <v>1401973</v>
      </c>
      <c r="E83" s="23">
        <f>E87</f>
        <v>1472138</v>
      </c>
      <c r="F83" s="38">
        <f t="shared" si="5"/>
        <v>105.00473261610601</v>
      </c>
      <c r="G83" s="28"/>
    </row>
    <row r="84" spans="1:7" ht="26.25" hidden="1" x14ac:dyDescent="0.25">
      <c r="A84" s="43" t="s">
        <v>137</v>
      </c>
      <c r="B84" s="44" t="s">
        <v>6</v>
      </c>
      <c r="C84" s="45" t="s">
        <v>138</v>
      </c>
      <c r="D84" s="20"/>
      <c r="E84" s="20"/>
      <c r="F84" s="38" t="e">
        <f t="shared" si="5"/>
        <v>#DIV/0!</v>
      </c>
      <c r="G84" s="28"/>
    </row>
    <row r="85" spans="1:7" ht="26.25" hidden="1" x14ac:dyDescent="0.25">
      <c r="A85" s="43" t="s">
        <v>139</v>
      </c>
      <c r="B85" s="44" t="s">
        <v>6</v>
      </c>
      <c r="C85" s="45" t="s">
        <v>140</v>
      </c>
      <c r="D85" s="20"/>
      <c r="E85" s="20"/>
      <c r="F85" s="38" t="e">
        <f t="shared" si="5"/>
        <v>#DIV/0!</v>
      </c>
      <c r="G85" s="28"/>
    </row>
    <row r="86" spans="1:7" ht="26.25" hidden="1" x14ac:dyDescent="0.25">
      <c r="A86" s="43" t="s">
        <v>139</v>
      </c>
      <c r="B86" s="44" t="s">
        <v>6</v>
      </c>
      <c r="C86" s="45" t="s">
        <v>141</v>
      </c>
      <c r="D86" s="20"/>
      <c r="E86" s="20"/>
      <c r="F86" s="38" t="e">
        <f t="shared" si="5"/>
        <v>#DIV/0!</v>
      </c>
      <c r="G86" s="28"/>
    </row>
    <row r="87" spans="1:7" x14ac:dyDescent="0.25">
      <c r="A87" s="43" t="s">
        <v>83</v>
      </c>
      <c r="B87" s="44" t="s">
        <v>6</v>
      </c>
      <c r="C87" s="45" t="s">
        <v>99</v>
      </c>
      <c r="D87" s="20">
        <f>D88</f>
        <v>1401973</v>
      </c>
      <c r="E87" s="20">
        <f>E88</f>
        <v>1472138</v>
      </c>
      <c r="F87" s="38">
        <f t="shared" si="5"/>
        <v>105.00473261610601</v>
      </c>
      <c r="G87" s="28"/>
    </row>
    <row r="88" spans="1:7" x14ac:dyDescent="0.25">
      <c r="A88" s="43" t="s">
        <v>84</v>
      </c>
      <c r="B88" s="44" t="s">
        <v>6</v>
      </c>
      <c r="C88" s="45" t="s">
        <v>98</v>
      </c>
      <c r="D88" s="20">
        <f>D89</f>
        <v>1401973</v>
      </c>
      <c r="E88" s="20">
        <f>E89</f>
        <v>1472138</v>
      </c>
      <c r="F88" s="38">
        <f t="shared" si="5"/>
        <v>105.00473261610601</v>
      </c>
      <c r="G88" s="28"/>
    </row>
    <row r="89" spans="1:7" x14ac:dyDescent="0.25">
      <c r="A89" s="43" t="s">
        <v>84</v>
      </c>
      <c r="B89" s="44" t="s">
        <v>6</v>
      </c>
      <c r="C89" s="45" t="s">
        <v>97</v>
      </c>
      <c r="D89" s="20">
        <v>1401973</v>
      </c>
      <c r="E89" s="48">
        <v>1472138</v>
      </c>
      <c r="F89" s="38">
        <f t="shared" si="5"/>
        <v>105.00473261610601</v>
      </c>
      <c r="G89" s="28"/>
    </row>
    <row r="90" spans="1:7" ht="30.75" customHeight="1" x14ac:dyDescent="0.25">
      <c r="A90" s="43" t="s">
        <v>155</v>
      </c>
      <c r="B90" s="47" t="s">
        <v>6</v>
      </c>
      <c r="C90" s="49" t="s">
        <v>156</v>
      </c>
      <c r="D90" s="20"/>
      <c r="E90" s="20">
        <f>E91</f>
        <v>21000</v>
      </c>
      <c r="F90" s="38"/>
      <c r="G90" s="28"/>
    </row>
    <row r="91" spans="1:7" ht="39" customHeight="1" x14ac:dyDescent="0.25">
      <c r="A91" s="43" t="s">
        <v>157</v>
      </c>
      <c r="B91" s="47" t="s">
        <v>6</v>
      </c>
      <c r="C91" s="49" t="s">
        <v>158</v>
      </c>
      <c r="D91" s="20"/>
      <c r="E91" s="20">
        <f>E92</f>
        <v>21000</v>
      </c>
      <c r="F91" s="38"/>
      <c r="G91" s="28"/>
    </row>
    <row r="92" spans="1:7" ht="60" customHeight="1" x14ac:dyDescent="0.25">
      <c r="A92" s="43" t="s">
        <v>159</v>
      </c>
      <c r="B92" s="47" t="s">
        <v>6</v>
      </c>
      <c r="C92" s="49" t="s">
        <v>160</v>
      </c>
      <c r="D92" s="20"/>
      <c r="E92" s="48">
        <v>21000</v>
      </c>
      <c r="F92" s="38"/>
      <c r="G92" s="28"/>
    </row>
    <row r="93" spans="1:7" ht="0.75" hidden="1" customHeight="1" x14ac:dyDescent="0.25">
      <c r="A93" s="29"/>
      <c r="B93" s="30"/>
      <c r="C93" s="31"/>
      <c r="D93" s="32"/>
      <c r="E93" s="32"/>
      <c r="F93" s="33" t="e">
        <f t="shared" si="5"/>
        <v>#DIV/0!</v>
      </c>
    </row>
    <row r="94" spans="1:7" hidden="1" x14ac:dyDescent="0.25">
      <c r="A94" s="8"/>
      <c r="B94" s="9"/>
      <c r="C94" s="10"/>
      <c r="D94" s="6"/>
      <c r="E94" s="6"/>
      <c r="F94" s="7"/>
    </row>
    <row r="95" spans="1:7" hidden="1" x14ac:dyDescent="0.25">
      <c r="A95" s="8"/>
      <c r="B95" s="9"/>
      <c r="C95" s="10"/>
      <c r="D95" s="6"/>
      <c r="E95" s="6"/>
      <c r="F95" s="13"/>
    </row>
    <row r="96" spans="1:7" hidden="1" x14ac:dyDescent="0.25">
      <c r="A96" s="8"/>
      <c r="B96" s="11"/>
      <c r="C96" s="12"/>
      <c r="D96" s="15"/>
      <c r="E96" s="15"/>
      <c r="F96" s="16"/>
    </row>
    <row r="97" spans="6:6" x14ac:dyDescent="0.25">
      <c r="F97" s="14"/>
    </row>
    <row r="98" spans="6:6" x14ac:dyDescent="0.25">
      <c r="F98" s="14"/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2021-07-20T12:43:47Z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