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Репкина\на сайт район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4" i="1"/>
  <c r="E31" i="1"/>
  <c r="E25" i="1"/>
  <c r="E23" i="1"/>
  <c r="E19" i="1"/>
  <c r="E14" i="1"/>
  <c r="E12" i="1"/>
  <c r="E4" i="1"/>
  <c r="E41" i="1" s="1"/>
  <c r="C41" i="1"/>
  <c r="F7" i="1" l="1"/>
  <c r="G6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" i="1"/>
  <c r="F41" i="1" l="1"/>
</calcChain>
</file>

<file path=xl/sharedStrings.xml><?xml version="1.0" encoding="utf-8"?>
<sst xmlns="http://schemas.openxmlformats.org/spreadsheetml/2006/main" count="85" uniqueCount="85">
  <si>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</si>
  <si>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</si>
  <si>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</si>
  <si>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</si>
  <si>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</si>
  <si>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</si>
  <si>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</si>
  <si>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</si>
  <si>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</si>
  <si>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</si>
  <si>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</si>
  <si>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</si>
  <si>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</si>
  <si>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</si>
  <si>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</si>
  <si>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</si>
  <si>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</si>
  <si>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</si>
  <si>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</si>
  <si>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</si>
  <si>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</si>
  <si>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</si>
  <si>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</si>
  <si>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</si>
  <si>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</si>
  <si>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</si>
  <si>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</si>
  <si>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</si>
  <si>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</si>
  <si>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</si>
  <si>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</si>
  <si>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</si>
  <si>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</si>
  <si>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</si>
  <si>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</si>
  <si>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</si>
  <si>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ИТОГО</t>
  </si>
  <si>
    <t>0100</t>
  </si>
  <si>
    <t>0102</t>
  </si>
  <si>
    <t>0103</t>
  </si>
  <si>
    <t>0104</t>
  </si>
  <si>
    <t>0106</t>
  </si>
  <si>
    <t>Резервные фонды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</si>
  <si>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</si>
  <si>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</si>
  <si>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</si>
  <si>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</si>
  <si>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</si>
  <si>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</si>
  <si>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</si>
  <si>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</si>
  <si>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</si>
  <si>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</si>
  <si>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</si>
  <si>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</si>
  <si>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</si>
  <si>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</si>
  <si>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</si>
  <si>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</si>
  <si>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</si>
  <si>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</si>
  <si>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</si>
  <si>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</si>
  <si>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</si>
  <si>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</si>
  <si>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</si>
  <si>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</si>
  <si>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</si>
  <si>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</si>
  <si>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</si>
  <si>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</si>
  <si>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</si>
  <si>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</si>
  <si>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</si>
  <si>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 xml:space="preserve">                                                                                                                                                                                                    (руб)</t>
  </si>
  <si>
    <t>Утвержденный бюджет</t>
  </si>
  <si>
    <t>Дополнительное образование детей</t>
  </si>
  <si>
    <t>% исполнения к  утвержденному бюджету</t>
  </si>
  <si>
    <t xml:space="preserve">темп роста/снижения %  </t>
  </si>
  <si>
    <t>0105</t>
  </si>
  <si>
    <t>Судебная система</t>
  </si>
  <si>
    <t>Исполнение бюджета Пестяковского муниципального района по расходам в разрезе разделов и подразделов классификации расходов  за  9 месяцев 2020  года</t>
  </si>
  <si>
    <t>Исполнено за 9 месяцев 2020 года</t>
  </si>
  <si>
    <t>Исполнено за  9 месяцев 2019г.</t>
  </si>
  <si>
    <t>в 31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</si>
</sst>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4" fontId="2" fillId="3" borderId="2">
      <alignment horizontal="right" vertical="top" shrinkToFit="1"/>
    </xf>
    <xf numFmtId="4" fontId="2" fillId="2" borderId="2">
      <alignment horizontal="right" vertical="top" shrinkToFit="1"/>
    </xf>
    <xf numFmtId="4" fontId="2" fillId="3" borderId="2">
      <alignment horizontal="right" vertical="top" shrinkToFit="1"/>
    </xf>
    <xf numFmtId="4" fontId="2" fillId="3" borderId="2">
      <alignment horizontal="right" vertical="top" shrinkToFit="1"/>
    </xf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" fontId="1" fillId="0" borderId="2" xfId="1" applyFont="1" applyFill="1" applyAlignment="1" applyProtection="1">
      <alignment horizontal="center" vertical="top" shrinkToFit="1"/>
    </xf>
    <xf numFmtId="4" fontId="1" fillId="0" borderId="5" xfId="1" applyFont="1" applyFill="1" applyBorder="1" applyAlignment="1" applyProtection="1">
      <alignment horizontal="center" vertical="top" shrinkToFit="1"/>
    </xf>
    <xf numFmtId="4" fontId="1" fillId="0" borderId="3" xfId="1" applyFont="1" applyFill="1" applyBorder="1" applyAlignment="1" applyProtection="1">
      <alignment horizontal="center" vertical="top" shrinkToFit="1"/>
    </xf>
    <xf numFmtId="4" fontId="1" fillId="0" borderId="7" xfId="1" applyFont="1" applyFill="1" applyBorder="1" applyAlignment="1" applyProtection="1">
      <alignment horizontal="center" vertical="top" shrinkToFit="1"/>
    </xf>
    <xf numFmtId="4" fontId="1" fillId="0" borderId="1" xfId="2" applyFont="1" applyFill="1" applyBorder="1" applyAlignment="1" applyProtection="1">
      <alignment horizontal="center" vertical="top" shrinkToFit="1"/>
    </xf>
    <xf numFmtId="4" fontId="1" fillId="0" borderId="1" xfId="1" applyFont="1" applyFill="1" applyBorder="1" applyAlignment="1" applyProtection="1">
      <alignment horizontal="center" vertical="top" shrinkToFit="1"/>
    </xf>
    <xf numFmtId="4" fontId="1" fillId="0" borderId="5" xfId="1" applyFont="1" applyFill="1" applyBorder="1" applyAlignment="1" applyProtection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/>
    </xf>
    <xf numFmtId="4" fontId="1" fillId="0" borderId="2" xfId="1" applyFont="1" applyFill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Border="1" applyAlignment="1">
      <alignment wrapText="1"/>
    </xf>
    <xf numFmtId="4" fontId="1" fillId="0" borderId="0" xfId="4" applyNumberFormat="1" applyFont="1" applyFill="1" applyBorder="1" applyProtection="1">
      <alignment horizontal="right" vertical="top" shrinkToFit="1"/>
    </xf>
    <xf numFmtId="4" fontId="1" fillId="0" borderId="2" xfId="4" applyNumberFormat="1" applyFont="1" applyFill="1" applyProtection="1">
      <alignment horizontal="right" vertical="top" shrinkToFit="1"/>
    </xf>
    <xf numFmtId="4" fontId="1" fillId="0" borderId="0" xfId="1" applyNumberFormat="1" applyFont="1" applyFill="1" applyBorder="1" applyProtection="1">
      <alignment horizontal="right" vertical="top" shrinkToFit="1"/>
    </xf>
    <xf numFmtId="4" fontId="1" fillId="0" borderId="2" xfId="1" applyNumberFormat="1" applyFont="1" applyFill="1" applyProtection="1">
      <alignment horizontal="right" vertical="top" shrinkToFit="1"/>
    </xf>
    <xf numFmtId="4" fontId="1" fillId="0" borderId="0" xfId="2" applyFont="1" applyFill="1" applyBorder="1" applyProtection="1">
      <alignment horizontal="right" vertical="top" shrinkToFit="1"/>
    </xf>
  </cellXfs>
  <cellStyles count="5">
    <cellStyle name="xl36" xfId="2"/>
    <cellStyle name="xl41" xfId="1"/>
    <cellStyle name="xl63" xfId="3"/>
    <cellStyle name="xl64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13" zoomScaleNormal="100" zoomScaleSheetLayoutView="100" workbookViewId="0">
      <selection activeCell="D4" sqref="D4"/>
    </sheetView>
  </sheetViews>
  <sheetFormatPr defaultRowHeight="15.75" x14ac:dyDescent="0.25"/>
  <cols>
    <col min="1" max="1" width="46.85546875" style="22" customWidth="1"/>
    <col min="2" max="2" width="19.5703125" style="22" customWidth="1"/>
    <col min="3" max="3" width="19.5703125" style="24" customWidth="1"/>
    <col min="4" max="4" width="16.28515625" style="24" customWidth="1"/>
    <col min="5" max="5" width="18.85546875" style="24" customWidth="1"/>
    <col min="6" max="6" width="15" style="24" customWidth="1"/>
    <col min="7" max="7" width="9.140625" style="22"/>
    <col min="8" max="8" width="9" style="22" customWidth="1"/>
    <col min="9" max="9" width="9.140625" style="22" hidden="1" customWidth="1"/>
    <col min="10" max="11" width="9.140625" style="22"/>
    <col min="12" max="14" width="9.140625" style="23"/>
    <col min="15" max="16384" width="9.140625" style="22"/>
  </cols>
  <sheetData>
    <row r="1" spans="1:14" ht="31.5" customHeight="1" x14ac:dyDescent="0.25">
      <c r="A1" s="16" t="s">
        <v>81</v>
      </c>
      <c r="B1" s="21"/>
      <c r="C1" s="21"/>
      <c r="D1" s="21"/>
      <c r="E1" s="21"/>
      <c r="F1" s="21"/>
      <c r="G1" s="21"/>
      <c r="H1" s="21"/>
      <c r="I1" s="21"/>
    </row>
    <row r="2" spans="1:14" x14ac:dyDescent="0.25">
      <c r="A2" s="17" t="s">
        <v>74</v>
      </c>
      <c r="G2" s="24"/>
    </row>
    <row r="3" spans="1:14" ht="66" customHeight="1" x14ac:dyDescent="0.25">
      <c r="A3" s="18" t="s">
        <v>0</v>
      </c>
      <c r="B3" s="18" t="s">
        <v>1</v>
      </c>
      <c r="C3" s="19" t="s">
        <v>75</v>
      </c>
      <c r="D3" s="19" t="s">
        <v>82</v>
      </c>
      <c r="E3" s="19" t="s">
        <v>83</v>
      </c>
      <c r="F3" s="20" t="s">
        <v>77</v>
      </c>
      <c r="G3" s="25" t="s">
        <v>78</v>
      </c>
      <c r="H3" s="25"/>
      <c r="I3" s="25"/>
      <c r="L3" s="26"/>
      <c r="M3" s="26"/>
      <c r="N3" s="26"/>
    </row>
    <row r="4" spans="1:14" x14ac:dyDescent="0.25">
      <c r="A4" s="1" t="s">
        <v>2</v>
      </c>
      <c r="B4" s="2" t="s">
        <v>37</v>
      </c>
      <c r="C4" s="27">
        <v>34536077.950000003</v>
      </c>
      <c r="D4" s="27">
        <v>23997455.219999999</v>
      </c>
      <c r="E4" s="6">
        <f>E5+E6+E7+E8+E9+E10+E11</f>
        <v>21432056.319999997</v>
      </c>
      <c r="F4" s="7">
        <f>D4/C4*100</f>
        <v>69.48517794852846</v>
      </c>
      <c r="G4" s="13">
        <v>11.97</v>
      </c>
      <c r="H4" s="13"/>
      <c r="I4" s="13"/>
      <c r="L4" s="26"/>
      <c r="M4" s="26"/>
      <c r="N4" s="26"/>
    </row>
    <row r="5" spans="1:14" ht="47.25" x14ac:dyDescent="0.25">
      <c r="A5" s="3" t="s">
        <v>3</v>
      </c>
      <c r="B5" s="2" t="s">
        <v>38</v>
      </c>
      <c r="C5" s="27">
        <v>1152380.67</v>
      </c>
      <c r="D5" s="27">
        <v>183548.24</v>
      </c>
      <c r="E5" s="6">
        <v>835461.62</v>
      </c>
      <c r="F5" s="12">
        <f t="shared" ref="F5:F41" si="0">D5/C5*100</f>
        <v>15.92774373766613</v>
      </c>
      <c r="G5" s="13">
        <v>-78.03</v>
      </c>
      <c r="H5" s="13"/>
      <c r="I5" s="13"/>
      <c r="L5" s="26"/>
      <c r="M5" s="26"/>
      <c r="N5" s="26"/>
    </row>
    <row r="6" spans="1:14" ht="63" x14ac:dyDescent="0.25">
      <c r="A6" s="3" t="s">
        <v>4</v>
      </c>
      <c r="B6" s="2" t="s">
        <v>39</v>
      </c>
      <c r="C6" s="27">
        <v>687756.01</v>
      </c>
      <c r="D6" s="27">
        <v>215130.73</v>
      </c>
      <c r="E6" s="6">
        <v>479648.17</v>
      </c>
      <c r="F6" s="12">
        <f t="shared" si="0"/>
        <v>31.280094520729818</v>
      </c>
      <c r="G6" s="13">
        <f t="shared" ref="G6" si="1">D6/E6*100</f>
        <v>44.851777501830149</v>
      </c>
      <c r="H6" s="13"/>
      <c r="I6" s="13"/>
      <c r="L6" s="26"/>
      <c r="M6" s="26"/>
      <c r="N6" s="26"/>
    </row>
    <row r="7" spans="1:14" ht="78.75" x14ac:dyDescent="0.25">
      <c r="A7" s="3" t="s">
        <v>5</v>
      </c>
      <c r="B7" s="2" t="s">
        <v>40</v>
      </c>
      <c r="C7" s="27">
        <v>19374895.800000001</v>
      </c>
      <c r="D7" s="27">
        <v>13390427.800000001</v>
      </c>
      <c r="E7" s="6">
        <v>13455051.859999999</v>
      </c>
      <c r="F7" s="12">
        <f t="shared" si="0"/>
        <v>69.112257109532422</v>
      </c>
      <c r="G7" s="13">
        <v>-0.48</v>
      </c>
      <c r="H7" s="13"/>
      <c r="I7" s="13"/>
      <c r="L7" s="26"/>
      <c r="M7" s="26"/>
      <c r="N7" s="26"/>
    </row>
    <row r="8" spans="1:14" x14ac:dyDescent="0.25">
      <c r="A8" s="3" t="s">
        <v>80</v>
      </c>
      <c r="B8" s="2" t="s">
        <v>79</v>
      </c>
      <c r="C8" s="27">
        <v>4683</v>
      </c>
      <c r="D8" s="27">
        <v>0</v>
      </c>
      <c r="E8" s="6">
        <v>0</v>
      </c>
      <c r="F8" s="7">
        <f t="shared" si="0"/>
        <v>0</v>
      </c>
      <c r="G8" s="13"/>
      <c r="H8" s="13"/>
      <c r="I8" s="13"/>
      <c r="L8" s="26"/>
      <c r="M8" s="26"/>
      <c r="N8" s="26"/>
    </row>
    <row r="9" spans="1:14" ht="63" x14ac:dyDescent="0.25">
      <c r="A9" s="3" t="s">
        <v>6</v>
      </c>
      <c r="B9" s="2" t="s">
        <v>41</v>
      </c>
      <c r="C9" s="27">
        <v>4343520</v>
      </c>
      <c r="D9" s="27">
        <v>2825159.68</v>
      </c>
      <c r="E9" s="6">
        <v>2731595.65</v>
      </c>
      <c r="F9" s="12">
        <f t="shared" si="0"/>
        <v>65.043091317641</v>
      </c>
      <c r="G9" s="13">
        <v>3.43</v>
      </c>
      <c r="H9" s="13"/>
      <c r="I9" s="13"/>
      <c r="L9" s="26"/>
      <c r="M9" s="26"/>
      <c r="N9" s="26"/>
    </row>
    <row r="10" spans="1:14" x14ac:dyDescent="0.25">
      <c r="A10" s="3" t="s">
        <v>42</v>
      </c>
      <c r="B10" s="2" t="s">
        <v>43</v>
      </c>
      <c r="C10" s="27">
        <v>408.84</v>
      </c>
      <c r="D10" s="27">
        <v>0</v>
      </c>
      <c r="E10" s="6">
        <v>0</v>
      </c>
      <c r="F10" s="7">
        <f t="shared" si="0"/>
        <v>0</v>
      </c>
      <c r="G10" s="13"/>
      <c r="H10" s="13"/>
      <c r="I10" s="13"/>
      <c r="L10" s="26"/>
      <c r="M10" s="26"/>
      <c r="N10" s="26"/>
    </row>
    <row r="11" spans="1:14" x14ac:dyDescent="0.25">
      <c r="A11" s="3" t="s">
        <v>7</v>
      </c>
      <c r="B11" s="2" t="s">
        <v>44</v>
      </c>
      <c r="C11" s="27">
        <v>8972433.6300000008</v>
      </c>
      <c r="D11" s="27">
        <v>7383188.7699999996</v>
      </c>
      <c r="E11" s="6">
        <v>3930299.02</v>
      </c>
      <c r="F11" s="7">
        <f t="shared" si="0"/>
        <v>82.287471542990943</v>
      </c>
      <c r="G11" s="13">
        <v>87.85</v>
      </c>
      <c r="H11" s="13"/>
      <c r="I11" s="13"/>
      <c r="L11" s="26"/>
      <c r="M11" s="26"/>
      <c r="N11" s="26"/>
    </row>
    <row r="12" spans="1:14" ht="31.5" x14ac:dyDescent="0.25">
      <c r="A12" s="1" t="s">
        <v>8</v>
      </c>
      <c r="B12" s="2" t="s">
        <v>45</v>
      </c>
      <c r="C12" s="27">
        <v>82010</v>
      </c>
      <c r="D12" s="27">
        <v>36685</v>
      </c>
      <c r="E12" s="6">
        <f>E13</f>
        <v>176635.08</v>
      </c>
      <c r="F12" s="12">
        <f t="shared" si="0"/>
        <v>44.73234971344958</v>
      </c>
      <c r="G12" s="13">
        <v>-79.23</v>
      </c>
      <c r="H12" s="13"/>
      <c r="I12" s="13"/>
      <c r="L12" s="26"/>
      <c r="M12" s="26"/>
      <c r="N12" s="26"/>
    </row>
    <row r="13" spans="1:14" ht="47.25" customHeight="1" x14ac:dyDescent="0.25">
      <c r="A13" s="3" t="s">
        <v>9</v>
      </c>
      <c r="B13" s="2" t="s">
        <v>46</v>
      </c>
      <c r="C13" s="27">
        <v>82010</v>
      </c>
      <c r="D13" s="27">
        <v>36685</v>
      </c>
      <c r="E13" s="6">
        <v>176635.08</v>
      </c>
      <c r="F13" s="12">
        <f t="shared" si="0"/>
        <v>44.73234971344958</v>
      </c>
      <c r="G13" s="13">
        <v>-79.23</v>
      </c>
      <c r="H13" s="13"/>
      <c r="I13" s="13"/>
      <c r="L13" s="26"/>
      <c r="M13" s="26"/>
      <c r="N13" s="26"/>
    </row>
    <row r="14" spans="1:14" x14ac:dyDescent="0.25">
      <c r="A14" s="1" t="s">
        <v>10</v>
      </c>
      <c r="B14" s="2" t="s">
        <v>47</v>
      </c>
      <c r="C14" s="27">
        <v>9690852.8599999994</v>
      </c>
      <c r="D14" s="27">
        <v>1954202.75</v>
      </c>
      <c r="E14" s="6">
        <f>E15+E16+E17+E18</f>
        <v>3470170.71</v>
      </c>
      <c r="F14" s="7">
        <f t="shared" si="0"/>
        <v>20.165436192578827</v>
      </c>
      <c r="G14" s="13">
        <v>-43.69</v>
      </c>
      <c r="H14" s="13"/>
      <c r="I14" s="13"/>
      <c r="L14" s="26"/>
      <c r="M14" s="26"/>
      <c r="N14" s="26"/>
    </row>
    <row r="15" spans="1:14" x14ac:dyDescent="0.25">
      <c r="A15" s="1" t="s">
        <v>11</v>
      </c>
      <c r="B15" s="2" t="s">
        <v>48</v>
      </c>
      <c r="C15" s="27">
        <v>57439.72</v>
      </c>
      <c r="D15" s="27">
        <v>0</v>
      </c>
      <c r="E15" s="6">
        <v>0</v>
      </c>
      <c r="F15" s="7">
        <f t="shared" si="0"/>
        <v>0</v>
      </c>
      <c r="G15" s="13"/>
      <c r="H15" s="13"/>
      <c r="I15" s="13"/>
      <c r="L15" s="26"/>
      <c r="M15" s="26"/>
      <c r="N15" s="26"/>
    </row>
    <row r="16" spans="1:14" x14ac:dyDescent="0.25">
      <c r="A16" s="1" t="s">
        <v>12</v>
      </c>
      <c r="B16" s="2" t="s">
        <v>49</v>
      </c>
      <c r="C16" s="27">
        <v>1472176.87</v>
      </c>
      <c r="D16" s="27">
        <v>752780.5</v>
      </c>
      <c r="E16" s="6">
        <v>0</v>
      </c>
      <c r="F16" s="7">
        <f t="shared" si="0"/>
        <v>51.133835569635046</v>
      </c>
      <c r="G16" s="13"/>
      <c r="H16" s="13"/>
      <c r="I16" s="13"/>
      <c r="L16" s="26"/>
      <c r="M16" s="26"/>
      <c r="N16" s="26"/>
    </row>
    <row r="17" spans="1:14" x14ac:dyDescent="0.25">
      <c r="A17" s="1" t="s">
        <v>13</v>
      </c>
      <c r="B17" s="2" t="s">
        <v>50</v>
      </c>
      <c r="C17" s="27">
        <v>7461236.2699999996</v>
      </c>
      <c r="D17" s="27">
        <v>1181422.25</v>
      </c>
      <c r="E17" s="6">
        <v>3359780.71</v>
      </c>
      <c r="F17" s="7">
        <f t="shared" si="0"/>
        <v>15.834135353014361</v>
      </c>
      <c r="G17" s="13">
        <v>-64.84</v>
      </c>
      <c r="H17" s="13"/>
      <c r="I17" s="13"/>
      <c r="L17" s="26"/>
      <c r="M17" s="26"/>
      <c r="N17" s="26"/>
    </row>
    <row r="18" spans="1:14" ht="31.5" customHeight="1" x14ac:dyDescent="0.25">
      <c r="A18" s="1" t="s">
        <v>14</v>
      </c>
      <c r="B18" s="2" t="s">
        <v>51</v>
      </c>
      <c r="C18" s="27">
        <v>700000</v>
      </c>
      <c r="D18" s="27">
        <v>20000</v>
      </c>
      <c r="E18" s="14">
        <v>110390</v>
      </c>
      <c r="F18" s="7">
        <f t="shared" si="0"/>
        <v>2.8571428571428572</v>
      </c>
      <c r="G18" s="13">
        <v>-81.88</v>
      </c>
      <c r="H18" s="13"/>
      <c r="I18" s="13"/>
      <c r="L18" s="26"/>
      <c r="M18" s="26"/>
      <c r="N18" s="26"/>
    </row>
    <row r="19" spans="1:14" x14ac:dyDescent="0.25">
      <c r="A19" s="1" t="s">
        <v>15</v>
      </c>
      <c r="B19" s="2" t="s">
        <v>52</v>
      </c>
      <c r="C19" s="27">
        <v>1930543.87</v>
      </c>
      <c r="D19" s="27">
        <v>1298469.3400000001</v>
      </c>
      <c r="E19" s="6">
        <f>E20+E21+E22</f>
        <v>3120252.3600000003</v>
      </c>
      <c r="F19" s="7">
        <f t="shared" si="0"/>
        <v>67.259250627648257</v>
      </c>
      <c r="G19" s="13">
        <v>-58.39</v>
      </c>
      <c r="H19" s="13"/>
      <c r="I19" s="13"/>
      <c r="L19" s="26"/>
      <c r="M19" s="26"/>
      <c r="N19" s="26"/>
    </row>
    <row r="20" spans="1:14" ht="15.75" customHeight="1" x14ac:dyDescent="0.25">
      <c r="A20" s="1" t="s">
        <v>16</v>
      </c>
      <c r="B20" s="2" t="s">
        <v>53</v>
      </c>
      <c r="C20" s="27">
        <v>1703279.86</v>
      </c>
      <c r="D20" s="27">
        <v>1099079.3400000001</v>
      </c>
      <c r="E20" s="6">
        <v>1384359.36</v>
      </c>
      <c r="F20" s="7">
        <f t="shared" si="0"/>
        <v>64.527231596573927</v>
      </c>
      <c r="G20" s="13">
        <v>-20.61</v>
      </c>
      <c r="H20" s="13"/>
      <c r="I20" s="13"/>
      <c r="L20" s="26"/>
      <c r="M20" s="26"/>
      <c r="N20" s="26"/>
    </row>
    <row r="21" spans="1:14" x14ac:dyDescent="0.25">
      <c r="A21" s="1" t="s">
        <v>17</v>
      </c>
      <c r="B21" s="2" t="s">
        <v>54</v>
      </c>
      <c r="C21" s="27">
        <v>92964.01</v>
      </c>
      <c r="D21" s="27">
        <v>66090</v>
      </c>
      <c r="E21" s="6">
        <v>1523893</v>
      </c>
      <c r="F21" s="7">
        <f t="shared" si="0"/>
        <v>71.092027979429901</v>
      </c>
      <c r="G21" s="13">
        <v>-95.66</v>
      </c>
      <c r="H21" s="13"/>
      <c r="I21" s="13"/>
      <c r="L21" s="26"/>
      <c r="M21" s="26"/>
      <c r="N21" s="26"/>
    </row>
    <row r="22" spans="1:14" ht="21" customHeight="1" x14ac:dyDescent="0.25">
      <c r="A22" s="1" t="s">
        <v>18</v>
      </c>
      <c r="B22" s="2" t="s">
        <v>55</v>
      </c>
      <c r="C22" s="27">
        <v>134300</v>
      </c>
      <c r="D22" s="27">
        <v>133300</v>
      </c>
      <c r="E22" s="6">
        <v>212000</v>
      </c>
      <c r="F22" s="7">
        <f t="shared" si="0"/>
        <v>99.255398361876402</v>
      </c>
      <c r="G22" s="13">
        <v>-37.119999999999997</v>
      </c>
      <c r="H22" s="13"/>
      <c r="I22" s="13"/>
      <c r="L22" s="26"/>
      <c r="M22" s="26"/>
      <c r="N22" s="26"/>
    </row>
    <row r="23" spans="1:14" x14ac:dyDescent="0.25">
      <c r="A23" s="1" t="s">
        <v>19</v>
      </c>
      <c r="B23" s="2" t="s">
        <v>56</v>
      </c>
      <c r="C23" s="27">
        <v>580000</v>
      </c>
      <c r="D23" s="27">
        <v>0</v>
      </c>
      <c r="E23" s="15">
        <f>E24</f>
        <v>0</v>
      </c>
      <c r="F23" s="7">
        <f t="shared" si="0"/>
        <v>0</v>
      </c>
      <c r="G23" s="13">
        <v>0</v>
      </c>
      <c r="H23" s="13"/>
      <c r="I23" s="13"/>
      <c r="L23" s="26"/>
      <c r="M23" s="26"/>
      <c r="N23" s="26"/>
    </row>
    <row r="24" spans="1:14" ht="31.5" x14ac:dyDescent="0.25">
      <c r="A24" s="1" t="s">
        <v>20</v>
      </c>
      <c r="B24" s="2" t="s">
        <v>57</v>
      </c>
      <c r="C24" s="27">
        <v>580000</v>
      </c>
      <c r="D24" s="27">
        <v>0</v>
      </c>
      <c r="E24" s="6">
        <v>0</v>
      </c>
      <c r="F24" s="7">
        <f t="shared" si="0"/>
        <v>0</v>
      </c>
      <c r="G24" s="13">
        <v>0</v>
      </c>
      <c r="H24" s="13"/>
      <c r="I24" s="13"/>
      <c r="L24" s="26"/>
      <c r="M24" s="26"/>
      <c r="N24" s="26"/>
    </row>
    <row r="25" spans="1:14" x14ac:dyDescent="0.25">
      <c r="A25" s="1" t="s">
        <v>21</v>
      </c>
      <c r="B25" s="2" t="s">
        <v>58</v>
      </c>
      <c r="C25" s="27">
        <v>67659651.359999999</v>
      </c>
      <c r="D25" s="27">
        <v>47416089.469999999</v>
      </c>
      <c r="E25" s="6">
        <f>E26+E27+E28+E29+E30</f>
        <v>45011105.579999998</v>
      </c>
      <c r="F25" s="7">
        <f t="shared" si="0"/>
        <v>70.080304164901634</v>
      </c>
      <c r="G25" s="13">
        <v>5.34</v>
      </c>
      <c r="H25" s="13"/>
      <c r="I25" s="13"/>
      <c r="L25" s="26"/>
      <c r="M25" s="26"/>
      <c r="N25" s="26"/>
    </row>
    <row r="26" spans="1:14" x14ac:dyDescent="0.25">
      <c r="A26" s="1" t="s">
        <v>22</v>
      </c>
      <c r="B26" s="2" t="s">
        <v>59</v>
      </c>
      <c r="C26" s="27">
        <v>17014817.960000001</v>
      </c>
      <c r="D26" s="27">
        <v>10979086.810000001</v>
      </c>
      <c r="E26" s="6">
        <v>11706713.140000001</v>
      </c>
      <c r="F26" s="7">
        <f t="shared" si="0"/>
        <v>64.526619302132104</v>
      </c>
      <c r="G26" s="13">
        <v>-6.22</v>
      </c>
      <c r="H26" s="13"/>
      <c r="I26" s="13"/>
      <c r="L26" s="26"/>
      <c r="M26" s="26"/>
      <c r="N26" s="26"/>
    </row>
    <row r="27" spans="1:14" x14ac:dyDescent="0.25">
      <c r="A27" s="1" t="s">
        <v>23</v>
      </c>
      <c r="B27" s="2" t="s">
        <v>60</v>
      </c>
      <c r="C27" s="27">
        <v>39204543.859999999</v>
      </c>
      <c r="D27" s="27">
        <v>28338639.73</v>
      </c>
      <c r="E27" s="6">
        <v>25499498.539999999</v>
      </c>
      <c r="F27" s="7">
        <f t="shared" si="0"/>
        <v>72.284069497652354</v>
      </c>
      <c r="G27" s="13">
        <v>11.13</v>
      </c>
      <c r="H27" s="13"/>
      <c r="I27" s="13"/>
      <c r="L27" s="26"/>
      <c r="M27" s="26"/>
      <c r="N27" s="26"/>
    </row>
    <row r="28" spans="1:14" x14ac:dyDescent="0.25">
      <c r="A28" s="1" t="s">
        <v>76</v>
      </c>
      <c r="B28" s="2" t="s">
        <v>61</v>
      </c>
      <c r="C28" s="27">
        <v>5666573.9000000004</v>
      </c>
      <c r="D28" s="27">
        <v>4050815.39</v>
      </c>
      <c r="E28" s="6">
        <v>3850160.04</v>
      </c>
      <c r="F28" s="7">
        <f t="shared" si="0"/>
        <v>71.486147740877428</v>
      </c>
      <c r="G28" s="13">
        <v>5.21</v>
      </c>
      <c r="H28" s="13"/>
      <c r="I28" s="13"/>
      <c r="L28" s="26"/>
      <c r="M28" s="26"/>
      <c r="N28" s="26"/>
    </row>
    <row r="29" spans="1:14" x14ac:dyDescent="0.25">
      <c r="A29" s="1" t="s">
        <v>24</v>
      </c>
      <c r="B29" s="2" t="s">
        <v>62</v>
      </c>
      <c r="C29" s="27">
        <v>247410</v>
      </c>
      <c r="D29" s="27">
        <v>155600</v>
      </c>
      <c r="E29" s="6">
        <v>263533.15999999997</v>
      </c>
      <c r="F29" s="7">
        <f t="shared" si="0"/>
        <v>62.891556525605274</v>
      </c>
      <c r="G29" s="13">
        <v>-40.96</v>
      </c>
      <c r="H29" s="13"/>
      <c r="I29" s="13"/>
      <c r="L29" s="26"/>
      <c r="M29" s="26"/>
      <c r="N29" s="26"/>
    </row>
    <row r="30" spans="1:14" x14ac:dyDescent="0.25">
      <c r="A30" s="1" t="s">
        <v>25</v>
      </c>
      <c r="B30" s="2" t="s">
        <v>63</v>
      </c>
      <c r="C30" s="27">
        <v>5526305.6399999997</v>
      </c>
      <c r="D30" s="27">
        <v>3891947.54</v>
      </c>
      <c r="E30" s="6">
        <v>3691200.7</v>
      </c>
      <c r="F30" s="7">
        <f t="shared" si="0"/>
        <v>70.425846732574144</v>
      </c>
      <c r="G30" s="13">
        <v>5.44</v>
      </c>
      <c r="H30" s="13"/>
      <c r="I30" s="13"/>
      <c r="L30" s="26"/>
      <c r="M30" s="26"/>
      <c r="N30" s="26"/>
    </row>
    <row r="31" spans="1:14" x14ac:dyDescent="0.25">
      <c r="A31" s="1" t="s">
        <v>26</v>
      </c>
      <c r="B31" s="2" t="s">
        <v>64</v>
      </c>
      <c r="C31" s="27">
        <v>4917575.4400000004</v>
      </c>
      <c r="D31" s="27">
        <v>3540212.36</v>
      </c>
      <c r="E31" s="6">
        <f>E32+E33</f>
        <v>3229267.8</v>
      </c>
      <c r="F31" s="7">
        <f t="shared" si="0"/>
        <v>71.991012709303746</v>
      </c>
      <c r="G31" s="13">
        <v>9.6300000000000008</v>
      </c>
      <c r="H31" s="13"/>
      <c r="I31" s="13"/>
      <c r="L31" s="26"/>
      <c r="M31" s="26"/>
      <c r="N31" s="26"/>
    </row>
    <row r="32" spans="1:14" x14ac:dyDescent="0.25">
      <c r="A32" s="1" t="s">
        <v>27</v>
      </c>
      <c r="B32" s="2" t="s">
        <v>65</v>
      </c>
      <c r="C32" s="27">
        <v>2953138</v>
      </c>
      <c r="D32" s="27">
        <v>2132018.3199999998</v>
      </c>
      <c r="E32" s="6">
        <v>1784810.68</v>
      </c>
      <c r="F32" s="7">
        <f t="shared" si="0"/>
        <v>72.195011543652882</v>
      </c>
      <c r="G32" s="13">
        <v>19.45</v>
      </c>
      <c r="H32" s="13"/>
      <c r="I32" s="13"/>
      <c r="L32" s="26"/>
      <c r="M32" s="26"/>
      <c r="N32" s="26"/>
    </row>
    <row r="33" spans="1:14" ht="31.5" x14ac:dyDescent="0.25">
      <c r="A33" s="1" t="s">
        <v>28</v>
      </c>
      <c r="B33" s="2" t="s">
        <v>66</v>
      </c>
      <c r="C33" s="27">
        <v>1964437.44</v>
      </c>
      <c r="D33" s="27">
        <v>1408194.04</v>
      </c>
      <c r="E33" s="6">
        <v>1444457.12</v>
      </c>
      <c r="F33" s="7">
        <f t="shared" si="0"/>
        <v>71.684341345072312</v>
      </c>
      <c r="G33" s="13">
        <v>-2.5099999999999998</v>
      </c>
      <c r="H33" s="13"/>
      <c r="I33" s="13"/>
      <c r="L33" s="26"/>
      <c r="M33" s="26"/>
      <c r="N33" s="26"/>
    </row>
    <row r="34" spans="1:14" x14ac:dyDescent="0.25">
      <c r="A34" s="1" t="s">
        <v>29</v>
      </c>
      <c r="B34" s="2" t="s">
        <v>67</v>
      </c>
      <c r="C34" s="27">
        <v>7822329.1699999999</v>
      </c>
      <c r="D34" s="27">
        <v>4693695.67</v>
      </c>
      <c r="E34" s="6">
        <f>E35+E36+E37+E38</f>
        <v>1688153.4100000001</v>
      </c>
      <c r="F34" s="7">
        <f t="shared" si="0"/>
        <v>60.003811754702717</v>
      </c>
      <c r="G34" s="13">
        <v>178.04</v>
      </c>
      <c r="H34" s="13"/>
      <c r="I34" s="13"/>
      <c r="L34" s="26"/>
      <c r="M34" s="26"/>
      <c r="N34" s="26"/>
    </row>
    <row r="35" spans="1:14" x14ac:dyDescent="0.25">
      <c r="A35" s="1" t="s">
        <v>30</v>
      </c>
      <c r="B35" s="2" t="s">
        <v>68</v>
      </c>
      <c r="C35" s="27">
        <v>1689867.96</v>
      </c>
      <c r="D35" s="27">
        <v>1254539.03</v>
      </c>
      <c r="E35" s="6">
        <v>1235286.27</v>
      </c>
      <c r="F35" s="7">
        <f t="shared" si="0"/>
        <v>74.238878995019235</v>
      </c>
      <c r="G35" s="13">
        <v>1.56</v>
      </c>
      <c r="H35" s="13"/>
      <c r="I35" s="13"/>
      <c r="L35" s="26"/>
      <c r="M35" s="26"/>
      <c r="N35" s="26"/>
    </row>
    <row r="36" spans="1:14" x14ac:dyDescent="0.25">
      <c r="A36" s="1" t="s">
        <v>31</v>
      </c>
      <c r="B36" s="2" t="s">
        <v>69</v>
      </c>
      <c r="C36" s="27">
        <v>4535733.78</v>
      </c>
      <c r="D36" s="27">
        <v>3165323</v>
      </c>
      <c r="E36" s="6">
        <v>100442</v>
      </c>
      <c r="F36" s="7">
        <f t="shared" si="0"/>
        <v>69.786348880467145</v>
      </c>
      <c r="G36" s="13" t="s">
        <v>84</v>
      </c>
      <c r="H36" s="13"/>
      <c r="I36" s="13"/>
      <c r="L36" s="26"/>
      <c r="M36" s="26"/>
      <c r="N36" s="26"/>
    </row>
    <row r="37" spans="1:14" x14ac:dyDescent="0.25">
      <c r="A37" s="1" t="s">
        <v>32</v>
      </c>
      <c r="B37" s="2" t="s">
        <v>70</v>
      </c>
      <c r="C37" s="27">
        <v>1459727.43</v>
      </c>
      <c r="D37" s="27">
        <v>178523.64</v>
      </c>
      <c r="E37" s="6">
        <v>256331.14</v>
      </c>
      <c r="F37" s="7">
        <f t="shared" si="0"/>
        <v>12.229929802716663</v>
      </c>
      <c r="G37" s="13">
        <v>-30.35</v>
      </c>
      <c r="H37" s="13"/>
      <c r="I37" s="13"/>
      <c r="L37" s="26"/>
      <c r="M37" s="26"/>
      <c r="N37" s="26"/>
    </row>
    <row r="38" spans="1:14" ht="31.5" x14ac:dyDescent="0.25">
      <c r="A38" s="1" t="s">
        <v>33</v>
      </c>
      <c r="B38" s="2" t="s">
        <v>71</v>
      </c>
      <c r="C38" s="27">
        <v>137000</v>
      </c>
      <c r="D38" s="27">
        <v>95310</v>
      </c>
      <c r="E38" s="6">
        <v>96094</v>
      </c>
      <c r="F38" s="7">
        <f t="shared" si="0"/>
        <v>69.569343065693431</v>
      </c>
      <c r="G38" s="13">
        <v>-0.72</v>
      </c>
      <c r="H38" s="13"/>
      <c r="I38" s="13"/>
      <c r="L38" s="26"/>
      <c r="M38" s="26"/>
      <c r="N38" s="26"/>
    </row>
    <row r="39" spans="1:14" x14ac:dyDescent="0.25">
      <c r="A39" s="1" t="s">
        <v>34</v>
      </c>
      <c r="B39" s="2" t="s">
        <v>72</v>
      </c>
      <c r="C39" s="27">
        <v>665324</v>
      </c>
      <c r="D39" s="27">
        <v>425367.81</v>
      </c>
      <c r="E39" s="6">
        <f>E40</f>
        <v>522103.45</v>
      </c>
      <c r="F39" s="7">
        <f t="shared" si="0"/>
        <v>63.933934443970152</v>
      </c>
      <c r="G39" s="13">
        <v>-18.53</v>
      </c>
      <c r="H39" s="13"/>
      <c r="I39" s="13"/>
      <c r="L39" s="26"/>
      <c r="M39" s="26"/>
      <c r="N39" s="26"/>
    </row>
    <row r="40" spans="1:14" x14ac:dyDescent="0.25">
      <c r="A40" s="4" t="s">
        <v>35</v>
      </c>
      <c r="B40" s="5" t="s">
        <v>73</v>
      </c>
      <c r="C40" s="27">
        <v>665324</v>
      </c>
      <c r="D40" s="27">
        <v>425367.81</v>
      </c>
      <c r="E40" s="8">
        <v>522103.45</v>
      </c>
      <c r="F40" s="9">
        <f t="shared" si="0"/>
        <v>63.933934443970152</v>
      </c>
      <c r="G40" s="13">
        <v>-18.53</v>
      </c>
      <c r="H40" s="13"/>
      <c r="I40" s="13"/>
      <c r="L40" s="28"/>
      <c r="M40" s="28"/>
      <c r="N40" s="28"/>
    </row>
    <row r="41" spans="1:14" ht="23.25" customHeight="1" x14ac:dyDescent="0.25">
      <c r="A41" s="1" t="s">
        <v>36</v>
      </c>
      <c r="B41" s="1"/>
      <c r="C41" s="10">
        <f>C4+C12+C14+C19+C23+C25+C31+C34+C39</f>
        <v>127884364.64999999</v>
      </c>
      <c r="D41" s="29">
        <v>83362177.620000005</v>
      </c>
      <c r="E41" s="10">
        <f>E4+E12+E14+E19+E23+E25+E31+E34+E39</f>
        <v>78649744.709999993</v>
      </c>
      <c r="F41" s="11">
        <f t="shared" si="0"/>
        <v>65.185590004024007</v>
      </c>
      <c r="G41" s="13">
        <v>5.99</v>
      </c>
      <c r="H41" s="13"/>
      <c r="I41" s="13"/>
    </row>
    <row r="42" spans="1:14" x14ac:dyDescent="0.25">
      <c r="A42" s="17"/>
      <c r="D42" s="30"/>
      <c r="E42" s="30"/>
      <c r="F42" s="30"/>
    </row>
  </sheetData>
  <mergeCells count="40">
    <mergeCell ref="G14:I14"/>
    <mergeCell ref="A1:I1"/>
    <mergeCell ref="G3:I3"/>
    <mergeCell ref="G4:I4"/>
    <mergeCell ref="G5:I5"/>
    <mergeCell ref="G6:I6"/>
    <mergeCell ref="G7:I7"/>
    <mergeCell ref="G9:I9"/>
    <mergeCell ref="G11:I11"/>
    <mergeCell ref="G12:I12"/>
    <mergeCell ref="G13:I13"/>
    <mergeCell ref="G10:I10"/>
    <mergeCell ref="G8:I8"/>
    <mergeCell ref="G41:I41"/>
    <mergeCell ref="G36:I36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7:I37"/>
    <mergeCell ref="G38:I38"/>
    <mergeCell ref="G39:I39"/>
    <mergeCell ref="G40:I40"/>
    <mergeCell ref="G25:I25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</mergeCells>
  <pageMargins left="0.7" right="0.7" top="0.75" bottom="0.75" header="0.3" footer="0.3"/>
  <pageSetup paperSize="9" scale="51" orientation="portrait" verticalDpi="0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2017-08-15T12:45:42Z</dcterms:created>
  <dcterms:modified xsi:type="dcterms:W3CDTF">2020-11-13T09:03:11Z</dcterms:modified>
</cp:coreProperties>
</file>